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9"/>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 name="公开10" sheetId="11" r:id="rId11"/>
  </sheets>
  <definedNames/>
  <calcPr fullCalcOnLoad="1" iterate="1" iterateCount="100" iterateDelta="0.001"/>
</workbook>
</file>

<file path=xl/sharedStrings.xml><?xml version="1.0" encoding="utf-8"?>
<sst xmlns="http://schemas.openxmlformats.org/spreadsheetml/2006/main" count="2103" uniqueCount="617">
  <si>
    <t>2019年度部门预算公开表</t>
  </si>
  <si>
    <t>预算代码：</t>
  </si>
  <si>
    <t>046</t>
  </si>
  <si>
    <t>部门名称：</t>
  </si>
  <si>
    <t>盘锦市农业农村局</t>
  </si>
  <si>
    <t>2019年度部门收入支出预算总表</t>
  </si>
  <si>
    <t>公开01表</t>
  </si>
  <si>
    <t>编制单位：盘锦市农业农村局</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</si>
  <si>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</si>
  <si>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</si>
  <si>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</si>
  <si>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</si>
  <si>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</si>
  <si>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</si>
  <si>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</si>
  <si>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</si>
  <si>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</si>
  <si>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</si>
  <si>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</si>
  <si>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</si>
  <si>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</si>
  <si>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</si>
  <si>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</si>
  <si>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</si>
  <si>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</si>
  <si>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</si>
  <si>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</si>
  <si>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</si>
  <si>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</si>
  <si>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</si>
  <si>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</si>
  <si>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t xml:space="preserve">        </t>
    </r>
    <r>
      <rPr>
        <sz val="11"/>
        <rFont val="宋体"/>
        <family val="0"/>
      </rPr>
      <t>社会保险缴费</t>
    </r>
  </si>
  <si>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</si>
  <si>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</si>
  <si>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</si>
  <si>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</si>
  <si>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</si>
  <si>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</si>
  <si>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</si>
  <si>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</si>
  <si>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</si>
  <si>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</si>
  <si>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</si>
  <si>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</si>
  <si>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</si>
  <si>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 xml:space="preserve">    咨询费 </t>
  </si>
  <si>
    <t>城乡社区支出</t>
  </si>
  <si>
    <t xml:space="preserve">    维修（护）费</t>
  </si>
  <si>
    <t>农林水支出</t>
  </si>
  <si>
    <t xml:space="preserve">    会议费</t>
  </si>
  <si>
    <t>交通运输支出</t>
  </si>
  <si>
    <t xml:space="preserve">    培训费</t>
  </si>
  <si>
    <t>资源勘探信息等支出</t>
  </si>
  <si>
    <t xml:space="preserve">    公务接待费</t>
  </si>
  <si>
    <t>商业服务业等支出</t>
  </si>
  <si>
    <t xml:space="preserve">    专用材料费</t>
  </si>
  <si>
    <t>金融支出</t>
  </si>
  <si>
    <t xml:space="preserve">    被装购置费</t>
  </si>
  <si>
    <t>援助其他地区支出</t>
  </si>
  <si>
    <t xml:space="preserve">    专用燃料费</t>
  </si>
  <si>
    <t>自然资源海洋气象等支出</t>
  </si>
  <si>
    <t xml:space="preserve">    劳务费</t>
  </si>
  <si>
    <t>住房保障支出</t>
  </si>
  <si>
    <t xml:space="preserve">    委托业务费</t>
  </si>
  <si>
    <t>粮油物资储备支出</t>
  </si>
  <si>
    <t xml:space="preserve">    公务用车运行维护费</t>
  </si>
  <si>
    <t>灾害防治及应急管理支出</t>
  </si>
  <si>
    <t xml:space="preserve">    其他商品和服务支出</t>
  </si>
  <si>
    <t>其他支出</t>
  </si>
  <si>
    <t>三、对个人和家庭的补助</t>
  </si>
  <si>
    <t>债务还本支出</t>
  </si>
  <si>
    <t>四、债务利息及费用支出</t>
  </si>
  <si>
    <t>债务付息支出</t>
  </si>
  <si>
    <t>五、资本性支出</t>
  </si>
  <si>
    <t>六、对企业补助</t>
  </si>
  <si>
    <t>七、对社会保障基金补助</t>
  </si>
  <si>
    <t>八、其他支出</t>
  </si>
  <si>
    <t>本 年 收 入 合 计</t>
  </si>
  <si>
    <t>本 年 支 出 合 计</t>
  </si>
  <si>
    <t>2019年度部门收入预算表</t>
  </si>
  <si>
    <t>公开02表</t>
  </si>
  <si>
    <t>科目编码</t>
  </si>
  <si>
    <t>科目名称</t>
  </si>
  <si>
    <t>本年收入合计</t>
  </si>
  <si>
    <t>财政拨款收入</t>
  </si>
  <si>
    <t>非税收入</t>
  </si>
  <si>
    <t>上级补助收入</t>
  </si>
  <si>
    <t>下级上解收入</t>
  </si>
  <si>
    <t/>
  </si>
  <si>
    <t>小计</t>
  </si>
  <si>
    <t>类</t>
  </si>
  <si>
    <t>款</t>
  </si>
  <si>
    <t>项</t>
  </si>
  <si>
    <t>栏次</t>
  </si>
  <si>
    <t>2</t>
  </si>
  <si>
    <t>3</t>
  </si>
  <si>
    <t>4</t>
  </si>
  <si>
    <t>合计</t>
  </si>
  <si>
    <t>201</t>
  </si>
  <si>
    <t>11</t>
  </si>
  <si>
    <t>纪检监察事务</t>
  </si>
  <si>
    <t>01</t>
  </si>
  <si>
    <t xml:space="preserve">  行政运行</t>
  </si>
  <si>
    <t>208</t>
  </si>
  <si>
    <t>05</t>
  </si>
  <si>
    <t>行政事业单位离退休</t>
  </si>
  <si>
    <t xml:space="preserve">  机关事业单位基本养老保险缴费支出</t>
  </si>
  <si>
    <t>99</t>
  </si>
  <si>
    <t>其他社会保障和就业支出</t>
  </si>
  <si>
    <t xml:space="preserve">  其他社会保障和就业支出</t>
  </si>
  <si>
    <t>210</t>
  </si>
  <si>
    <t>行政事业单位医疗</t>
  </si>
  <si>
    <t xml:space="preserve">  行政单位医疗</t>
  </si>
  <si>
    <t>02</t>
  </si>
  <si>
    <t xml:space="preserve">  事业单位医疗</t>
  </si>
  <si>
    <t xml:space="preserve">  其他行政事业单位医疗支出</t>
  </si>
  <si>
    <t>213</t>
  </si>
  <si>
    <t>农业</t>
  </si>
  <si>
    <t>04</t>
  </si>
  <si>
    <t xml:space="preserve">  事业运行</t>
  </si>
  <si>
    <t>06</t>
  </si>
  <si>
    <t xml:space="preserve">  科技转化与推广服务</t>
  </si>
  <si>
    <t>08</t>
  </si>
  <si>
    <t xml:space="preserve">  病虫害控制</t>
  </si>
  <si>
    <t>09</t>
  </si>
  <si>
    <t xml:space="preserve">  农产品质量安全</t>
  </si>
  <si>
    <t>10</t>
  </si>
  <si>
    <t xml:space="preserve">  执法监管</t>
  </si>
  <si>
    <t xml:space="preserve">  统计监测与信息服务</t>
  </si>
  <si>
    <t>12</t>
  </si>
  <si>
    <t xml:space="preserve">  农业行业业务管理</t>
  </si>
  <si>
    <t>24</t>
  </si>
  <si>
    <t xml:space="preserve">  农业组织化与产业化经营</t>
  </si>
  <si>
    <t>25</t>
  </si>
  <si>
    <t xml:space="preserve">  农产品加工与促销</t>
  </si>
  <si>
    <t>26</t>
  </si>
  <si>
    <t xml:space="preserve">  农村公益事业</t>
  </si>
  <si>
    <t xml:space="preserve">  其他农业支出</t>
  </si>
  <si>
    <t>扶贫</t>
  </si>
  <si>
    <t>50</t>
  </si>
  <si>
    <t xml:space="preserve">  扶贫事业机构</t>
  </si>
  <si>
    <t xml:space="preserve">  其他扶贫支出</t>
  </si>
  <si>
    <t>农业综合开发</t>
  </si>
  <si>
    <t xml:space="preserve">  机构运行（农业综合开发）</t>
  </si>
  <si>
    <t xml:space="preserve">  其他农业综合开发支出</t>
  </si>
  <si>
    <t>221</t>
  </si>
  <si>
    <t>住房改革支出</t>
  </si>
  <si>
    <t xml:space="preserve">  住房公积金</t>
  </si>
  <si>
    <t>222</t>
  </si>
  <si>
    <t>粮油事务</t>
  </si>
  <si>
    <t>223</t>
  </si>
  <si>
    <t xml:space="preserve">  其他粮油事务支出</t>
  </si>
  <si>
    <t>2019年度部门支出预算表</t>
  </si>
  <si>
    <t>公开03表</t>
  </si>
  <si>
    <t>本年支出合计</t>
  </si>
  <si>
    <t>工资福利支出</t>
  </si>
  <si>
    <t>商品和服务支出</t>
  </si>
  <si>
    <t>对个人和家庭的补助</t>
  </si>
  <si>
    <t>债务利息及费用支出</t>
  </si>
  <si>
    <t>资本性支出</t>
  </si>
  <si>
    <t>对企业补助</t>
  </si>
  <si>
    <t>对社会保障基金补助</t>
  </si>
  <si>
    <t>1</t>
  </si>
  <si>
    <t>5</t>
  </si>
  <si>
    <t>6</t>
  </si>
  <si>
    <t>7</t>
  </si>
  <si>
    <t>8</t>
  </si>
  <si>
    <t>9</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</si>
  <si>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</si>
  <si>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</si>
  <si>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</si>
  <si>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</si>
  <si>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</si>
  <si>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</si>
  <si>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</si>
  <si>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</si>
  <si>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</si>
  <si>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</si>
  <si>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</si>
  <si>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</si>
  <si>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</si>
  <si>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</si>
  <si>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</si>
  <si>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</si>
  <si>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</si>
  <si>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</si>
  <si>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</si>
  <si>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</si>
  <si>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</si>
  <si>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</si>
  <si>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</si>
  <si>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</si>
  <si>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</si>
  <si>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</si>
  <si>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</si>
  <si>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</si>
  <si>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</si>
  <si>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</si>
  <si>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</si>
  <si>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</si>
  <si>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</si>
  <si>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</si>
  <si>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</si>
  <si>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</si>
  <si>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</si>
  <si>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</si>
  <si>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</si>
  <si>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</si>
  <si>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</si>
  <si>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</si>
  <si>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</si>
  <si>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</si>
  <si>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</si>
  <si>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</si>
  <si>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</si>
  <si>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</si>
  <si>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</si>
  <si>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</si>
  <si>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</si>
  <si>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</si>
  <si>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</si>
  <si>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</si>
  <si>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</si>
  <si>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</si>
  <si>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</si>
  <si>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</si>
  <si>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</si>
  <si>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</si>
  <si>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2019年度一般公共预算财政拨款基本支出预算表</t>
  </si>
  <si>
    <t>政府
经济分类</t>
  </si>
  <si>
    <t>机关工资
福利支出
（501）</t>
  </si>
  <si>
    <t>工资奖金津补贴
（50101）</t>
  </si>
  <si>
    <r>
      <t>社会保障缴费
（</t>
    </r>
    <r>
      <rPr>
        <sz val="11"/>
        <color indexed="8"/>
        <rFont val="宋体"/>
        <family val="0"/>
      </rPr>
      <t>50102</t>
    </r>
    <r>
      <rPr>
        <sz val="11"/>
        <color indexed="8"/>
        <rFont val="宋体"/>
        <family val="0"/>
      </rPr>
      <t>）</t>
    </r>
  </si>
  <si>
    <t>住房公积金
（50103）</t>
  </si>
  <si>
    <t>其他工资福利支出
（50199）</t>
  </si>
  <si>
    <r>
      <t>机关商品
和服务支出
（</t>
    </r>
    <r>
      <rPr>
        <sz val="11"/>
        <color indexed="8"/>
        <rFont val="宋体"/>
        <family val="0"/>
      </rPr>
      <t>502</t>
    </r>
    <r>
      <rPr>
        <sz val="11"/>
        <color indexed="8"/>
        <rFont val="宋体"/>
        <family val="0"/>
      </rPr>
      <t>）</t>
    </r>
  </si>
  <si>
    <r>
      <t>办公经费
（</t>
    </r>
    <r>
      <rPr>
        <sz val="11"/>
        <color indexed="8"/>
        <rFont val="宋体"/>
        <family val="0"/>
      </rPr>
      <t>50201</t>
    </r>
    <r>
      <rPr>
        <sz val="11"/>
        <color indexed="8"/>
        <rFont val="宋体"/>
        <family val="0"/>
      </rPr>
      <t>）</t>
    </r>
  </si>
  <si>
    <t>会议费
（50202）</t>
  </si>
  <si>
    <t>培训费
（50203）</t>
  </si>
  <si>
    <r>
      <t>专用材料购置费
（</t>
    </r>
    <r>
      <rPr>
        <sz val="11"/>
        <color indexed="8"/>
        <rFont val="宋体"/>
        <family val="0"/>
      </rPr>
      <t>50204</t>
    </r>
    <r>
      <rPr>
        <sz val="11"/>
        <color indexed="8"/>
        <rFont val="宋体"/>
        <family val="0"/>
      </rPr>
      <t>）</t>
    </r>
  </si>
  <si>
    <r>
      <t>委托业务费
（</t>
    </r>
    <r>
      <rPr>
        <sz val="11"/>
        <color indexed="8"/>
        <rFont val="宋体"/>
        <family val="0"/>
      </rPr>
      <t>50205</t>
    </r>
    <r>
      <rPr>
        <sz val="11"/>
        <color indexed="8"/>
        <rFont val="宋体"/>
        <family val="0"/>
      </rPr>
      <t>）</t>
    </r>
  </si>
  <si>
    <t>公务接待费（50206）</t>
  </si>
  <si>
    <t>因公出国费用
（50207）</t>
  </si>
  <si>
    <t>公务用车运行维护费
（50208）</t>
  </si>
  <si>
    <t>维修（护）费
（50209）</t>
  </si>
  <si>
    <t>其他商品和服务支出
（50299）</t>
  </si>
  <si>
    <r>
      <t>对个人家庭的补助（</t>
    </r>
    <r>
      <rPr>
        <sz val="11"/>
        <color indexed="8"/>
        <rFont val="宋体"/>
        <family val="0"/>
      </rPr>
      <t>509</t>
    </r>
    <r>
      <rPr>
        <sz val="11"/>
        <color indexed="8"/>
        <rFont val="宋体"/>
        <family val="0"/>
      </rPr>
      <t>）</t>
    </r>
  </si>
  <si>
    <r>
      <t xml:space="preserve">
</t>
    </r>
    <r>
      <rPr>
        <sz val="11"/>
        <color indexed="8"/>
        <rFont val="宋体"/>
        <family val="0"/>
      </rPr>
      <t>离退休费
（</t>
    </r>
    <r>
      <rPr>
        <sz val="11"/>
        <color indexed="8"/>
        <rFont val="宋体"/>
        <family val="0"/>
      </rPr>
      <t>50905</t>
    </r>
    <r>
      <rPr>
        <sz val="11"/>
        <color indexed="8"/>
        <rFont val="宋体"/>
        <family val="0"/>
      </rPr>
      <t>）</t>
    </r>
  </si>
  <si>
    <r>
      <t>社会福利和救助
（</t>
    </r>
    <r>
      <rPr>
        <sz val="11"/>
        <color indexed="8"/>
        <rFont val="宋体"/>
        <family val="0"/>
      </rPr>
      <t>50901</t>
    </r>
    <r>
      <rPr>
        <sz val="11"/>
        <color indexed="8"/>
        <rFont val="宋体"/>
        <family val="0"/>
      </rPr>
      <t>）</t>
    </r>
  </si>
  <si>
    <r>
      <t>助学金
（</t>
    </r>
    <r>
      <rPr>
        <sz val="11"/>
        <color indexed="8"/>
        <rFont val="宋体"/>
        <family val="0"/>
      </rPr>
      <t>50902</t>
    </r>
    <r>
      <rPr>
        <sz val="11"/>
        <color indexed="8"/>
        <rFont val="宋体"/>
        <family val="0"/>
      </rPr>
      <t>）</t>
    </r>
  </si>
  <si>
    <t>个人农业生产补贴
（50903）</t>
  </si>
  <si>
    <t>其他对个人和家庭的补助
（50999）</t>
  </si>
  <si>
    <t>机关资本性支出（503）</t>
  </si>
  <si>
    <r>
      <t>设备购置
（</t>
    </r>
    <r>
      <rPr>
        <sz val="11"/>
        <color indexed="8"/>
        <rFont val="宋体"/>
        <family val="0"/>
      </rPr>
      <t>50306</t>
    </r>
    <r>
      <rPr>
        <sz val="11"/>
        <color indexed="8"/>
        <rFont val="宋体"/>
        <family val="0"/>
      </rPr>
      <t>）</t>
    </r>
  </si>
  <si>
    <r>
      <t>对事业单位的补助
（</t>
    </r>
    <r>
      <rPr>
        <sz val="11"/>
        <color indexed="8"/>
        <rFont val="宋体"/>
        <family val="0"/>
      </rPr>
      <t>505</t>
    </r>
    <r>
      <rPr>
        <sz val="11"/>
        <color indexed="8"/>
        <rFont val="宋体"/>
        <family val="0"/>
      </rPr>
      <t>）</t>
    </r>
  </si>
  <si>
    <t>工资福利支出（50501）</t>
  </si>
  <si>
    <t>商品和服务支出（50502）</t>
  </si>
  <si>
    <r>
      <t>其他对事业单位补助（</t>
    </r>
    <r>
      <rPr>
        <sz val="11"/>
        <color indexed="8"/>
        <rFont val="宋体"/>
        <family val="0"/>
      </rPr>
      <t>50599)</t>
    </r>
  </si>
  <si>
    <t>部门
经济分类
合计</t>
  </si>
  <si>
    <r>
      <t>工资福利支出（</t>
    </r>
    <r>
      <rPr>
        <sz val="11"/>
        <color indexed="8"/>
        <rFont val="宋体"/>
        <family val="0"/>
      </rPr>
      <t>301</t>
    </r>
    <r>
      <rPr>
        <sz val="11"/>
        <color indexed="8"/>
        <rFont val="宋体"/>
        <family val="0"/>
      </rPr>
      <t>）</t>
    </r>
  </si>
  <si>
    <r>
      <t>商品和服务支出（</t>
    </r>
    <r>
      <rPr>
        <sz val="11"/>
        <color indexed="8"/>
        <rFont val="宋体"/>
        <family val="0"/>
      </rPr>
      <t>302</t>
    </r>
    <r>
      <rPr>
        <sz val="11"/>
        <color indexed="8"/>
        <rFont val="宋体"/>
        <family val="0"/>
      </rPr>
      <t>）</t>
    </r>
  </si>
  <si>
    <r>
      <t>对个人和家庭的补助（</t>
    </r>
    <r>
      <rPr>
        <sz val="11"/>
        <color indexed="8"/>
        <rFont val="宋体"/>
        <family val="0"/>
      </rPr>
      <t>303</t>
    </r>
    <r>
      <rPr>
        <sz val="11"/>
        <color indexed="8"/>
        <rFont val="宋体"/>
        <family val="0"/>
      </rPr>
      <t>）</t>
    </r>
  </si>
  <si>
    <r>
      <t>资本性支出（</t>
    </r>
    <r>
      <rPr>
        <sz val="11"/>
        <color indexed="8"/>
        <rFont val="宋体"/>
        <family val="0"/>
      </rPr>
      <t>310</t>
    </r>
    <r>
      <rPr>
        <sz val="11"/>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</si>
  <si>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</si>
  <si>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</si>
  <si>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</si>
  <si>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</si>
  <si>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</si>
  <si>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</si>
  <si>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</si>
  <si>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</si>
  <si>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</si>
  <si>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</si>
  <si>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</si>
  <si>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</si>
  <si>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</si>
  <si>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</si>
  <si>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</si>
  <si>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</si>
  <si>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</si>
  <si>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</si>
  <si>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</si>
  <si>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</si>
  <si>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</si>
  <si>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</si>
  <si>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</si>
  <si>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</si>
  <si>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</si>
  <si>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</si>
  <si>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</si>
  <si>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</si>
  <si>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</si>
  <si>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</si>
  <si>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</si>
  <si>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</si>
  <si>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</si>
  <si>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</si>
  <si>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</si>
  <si>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</si>
  <si>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</si>
  <si>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</si>
  <si>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</si>
  <si>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维修（护）费</t>
  </si>
  <si>
    <t>其他商品和服务支出</t>
  </si>
  <si>
    <t>离休费</t>
  </si>
  <si>
    <t>退休费</t>
  </si>
  <si>
    <t>退职（役）费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</si>
  <si>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</si>
  <si>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</si>
  <si>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</si>
  <si>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</si>
  <si>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</si>
  <si>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</si>
  <si>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</si>
  <si>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</si>
  <si>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</si>
  <si>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</si>
  <si>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</si>
  <si>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</si>
  <si>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无政府性基金预算安排</t>
  </si>
  <si>
    <t>2019年度一般公共预算“三公”经费支出预算表</t>
  </si>
  <si>
    <t>公开08表</t>
  </si>
  <si>
    <t>2018年预算数</t>
  </si>
  <si>
    <t>2019年预算数</t>
  </si>
  <si>
    <t>增减情况</t>
  </si>
  <si>
    <t>合    计</t>
  </si>
  <si>
    <t>增加32.1万元</t>
  </si>
  <si>
    <t>1、因公出国（境）费</t>
  </si>
  <si>
    <t>2、公务接待费</t>
  </si>
  <si>
    <t>增加0.60万元</t>
  </si>
  <si>
    <t>3、公务用车购置及运行费</t>
  </si>
  <si>
    <t>增加31.5万元</t>
  </si>
  <si>
    <t>其中: （1）公务用车运行维护费</t>
  </si>
  <si>
    <t xml:space="preserve">      （2）公务用车购置费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</si>
  <si>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</si>
  <si>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</si>
  <si>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</si>
  <si>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</si>
  <si>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</si>
  <si>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</si>
  <si>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</si>
  <si>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</si>
  <si>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</si>
  <si>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</si>
  <si>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盘锦市农业农村局合计</t>
  </si>
  <si>
    <t>一、盘锦市农业农村局本级</t>
  </si>
  <si>
    <t>[047001]盘锦市农业农村局本级</t>
  </si>
  <si>
    <t>畜产品质量安全监管、风险监测及无公害畜产品认证和管理经费</t>
  </si>
  <si>
    <t>依据辽政办发[2009]24号文件精神，加强畜产品质量安全和健全畜产品质量安全体系监管</t>
  </si>
  <si>
    <t>否</t>
  </si>
  <si>
    <t>专用材料购置费</t>
  </si>
  <si>
    <t>项目评审验收工作经费</t>
  </si>
  <si>
    <t>依据国家、省相关项目验收文件，项目评审、验收，聘请第三方专业人员评审审计工作经费</t>
  </si>
  <si>
    <t>是</t>
  </si>
  <si>
    <t>大米品牌宣传推介</t>
  </si>
  <si>
    <t>依据《关于印发〈盘锦市加强农产品品牌建设专项行动方案〉的通知》盘委办改发〔2018〕7号，宣传盘锦大米品牌、“中国好粮油”产品，参加全国优质稻米展销会、研讨会、洽谈合作会</t>
  </si>
  <si>
    <t>种畜禽生产经营许可证发放现场勘验费及项目专家审定费</t>
  </si>
  <si>
    <t>依据国务院第153号令《种畜禽管理条例》规定，对合格的种畜禽发放生产经营许可证，并组织专家进行现场勘察认定</t>
  </si>
  <si>
    <t>测土配方施肥项目配套费</t>
  </si>
  <si>
    <t>依据农业部、省、市化肥零增方案，耕地保护与质量提升项目方案，取土、测土、试验示范，建立数据平台，配方肥推广，建立智能配肥站及相关的学习、考察、培训，奖励及鼓励成效显著的企业</t>
  </si>
  <si>
    <t>农业产业化及招商工作专项资金</t>
  </si>
  <si>
    <t>依据《关于开展市级农业产业化重点龙头企业申报运行监测工作的通知》盘农产领办发[2017]2号，招商农业产业化项目签约任务,“走出去”“请进来”，产业化项目管理工作等</t>
  </si>
  <si>
    <t>办公经费</t>
  </si>
  <si>
    <t xml:space="preserve"> 动物疫情应急演练经费</t>
  </si>
  <si>
    <t>依据省政府辽政办[2007]3号及《辽宁省突发重大动物疫情应急预案的通知》第614条，每年至少进行三次高致病性禽流感等重大动物疫情应急演练，主要包括购买动物、消毒、焚烧、深埋等</t>
  </si>
  <si>
    <t>建设现代设施农业小区</t>
  </si>
  <si>
    <t>依据（盘政办发〔2017〕106号），2019年计划新建或改造棚室500栋：1、对新建或改造的设施农业小区进行建棚补贴和基础设施补贴；2、对新建或改造的设施农业棚室进行贷款贴息</t>
  </si>
  <si>
    <t>参加国家、省级农业项目业务培训</t>
  </si>
  <si>
    <t>依据《关于盘锦市农村经济委员会主要职责优化调整的通知》盘编发〔2017〕82号，参加国家农业部、省农委组织的农业项目的业务培训等</t>
  </si>
  <si>
    <t>农村土地承包经营权纠纷调解仲裁</t>
  </si>
  <si>
    <t>依据辽农办经发[2017]420号，仲裁工作已纳入省综治办考核范围，按照每年考核要求，仲裁工作纳入财政保障的情况分值为4分，不设工作经费不得分</t>
  </si>
  <si>
    <t>重大动物疫病应急处置经费</t>
  </si>
  <si>
    <t>依据辽政办[2007]3号，《辽宁省突发重大动物疫情应急预案的通知》精神，现场勘验、卫生防护和技术指导等应急处置工作</t>
  </si>
  <si>
    <t>禽流感、猪蓝耳病、猪瘟、口蹄疫免疫疫苗、病死猪无害化处理经费</t>
  </si>
  <si>
    <t>依据《动物防疫法》、《国务院关于进一步加强动物防疫工作的通知》（国发[2001]14号）等有关规定，禽流感、猪蓝耳病、猪瘟、口蹄疫免疫疫苗所需资金由各级财政承担</t>
  </si>
  <si>
    <t>执纪监督工作经费</t>
  </si>
  <si>
    <t>依据市纪委下发市纪委派驻机构工作规则（盘纪发[2017]4号），开展相关政治任务</t>
  </si>
  <si>
    <t>农业转基因生物监管</t>
  </si>
  <si>
    <t>依据辽农办科发〔2018〕86号，贯彻落实国务院和农业部要求，加强对农业转基因生物安全管理</t>
  </si>
  <si>
    <t>农机大型现场演示会</t>
  </si>
  <si>
    <t>依据盘委办发[2018]13号市委办、市政府办关于印发《盘锦市乡村振兴战略2018年实施方案》的通知，推进农业现代化，引进农机新技术、新机具在盘锦的推广应用而召开的各类现场演示培训会</t>
  </si>
  <si>
    <t>农产品交易会</t>
  </si>
  <si>
    <t>依据《辽宁省农委关于参加第十六届中国国际农产品交易会的通知》辽农市〔2018〕151号，参加农业部、省政府主办的国际农业博览会和农产品交易会等</t>
  </si>
  <si>
    <t>市重大动物疫病防治指挥部开展督察工作经费</t>
  </si>
  <si>
    <t>依据国务院令2005年第450号令第四章规定，省防治重大动物疫病指挥部在省政府的统一领导下，负责组织、协调全省突发重大动物疫情应急处理工作，协调本行政区域内突发重大动物应急处理工作</t>
  </si>
  <si>
    <t>蔬菜新品种新技术引进试验示范推广</t>
  </si>
  <si>
    <t>依据《关于盘锦市农村经济委员会主要职责优化调整的通知》盘编发〔2017〕82号，引进蔬菜新品种、新技术、新装备，进行试验、示范、推广</t>
  </si>
  <si>
    <t>农业科技培训</t>
  </si>
  <si>
    <t>依据《关于印发〈辽宁省第30届“科普之冬”活动方案〉的通知》辽科协发〔2017〕27号，开展农业科普之冬，冬春农业科技培训，科技文化卫生“三下乡”和基层农技推广体系改革与建设项目等</t>
  </si>
  <si>
    <t>农村固定观察点工作经费</t>
  </si>
  <si>
    <t>依据《关于加强农村固定观察点工作的通知》辽发研[2001]16号，按要求从建点开始就实行省、市、县三级管理，其经费也由三级财政负担，多年来我市农村观察点经费一直列入财政预算</t>
  </si>
  <si>
    <t>二、现代农业发展中心合计</t>
  </si>
  <si>
    <t>1.市农业开发办公室小计</t>
  </si>
  <si>
    <t>[047002001]市农业开发办公室</t>
  </si>
  <si>
    <t>评审论证费</t>
  </si>
  <si>
    <t>依据国家农业综合开发项目评审暂行办法（国务办[2011]298号），项目评审工作</t>
  </si>
  <si>
    <t>项目验收费</t>
  </si>
  <si>
    <t>依据辽宁省农业综合开发项目竣工验收管理办法（辽农综字[2017]26号），负责组织土地治理项目全面验收</t>
  </si>
  <si>
    <t>2.农产品质量安全中心小计</t>
  </si>
  <si>
    <t>[047002002]农产品质量安全中心</t>
  </si>
  <si>
    <t>外来入侵生物调查监测预警与防治项目费</t>
  </si>
  <si>
    <t>依据《2018年辽宁省外来入侵植物防治工作实施方案》和《2018年辽宁省农业野生植物资源保护工作实施方案》，对外来入侵有害植物调查，监测预警和应急灭除工作所需培训费、专用材料费、劳务费、租车费</t>
  </si>
  <si>
    <t>农产品质量安全定量检测费</t>
  </si>
  <si>
    <t>依据《农产品质量安全法》要求，用于及时掌握全市农产品质量安全状况，定量检测农产品所需专用材料及委托检测业务费</t>
  </si>
  <si>
    <t>农产品质量安全监督抽查和风险监测采样项目</t>
  </si>
  <si>
    <t>依据《农产品质量安全监测管理办法》，要求开展农产品质量安全监督抽查和风险监测所需会议费、培训费，样品购买所需专用材料费，其他商品和服务支出</t>
  </si>
  <si>
    <t>种植业污染源普查项目</t>
  </si>
  <si>
    <t>依据《辽宁省第二次种植业污染源普查方案》用于开展种植业源以及地膜、秸秆调查工作，布设种植业源等农业监测点，监测、测算种植业源污染物产排污系数，建立信息数据库所需培训费、维修（护）费、其他商品和服务支出</t>
  </si>
  <si>
    <t>3.土肥与种子管理站小计</t>
  </si>
  <si>
    <t>[047002003]土肥与种子管理站</t>
  </si>
  <si>
    <t>耕地保护与质量提升及化肥用量零增长试验示范</t>
  </si>
  <si>
    <t>依据辽农办农发[2018]107号，采取缓控释肥、增施有机肥、秸杆腐熟还田、测土配方施肥等先进技术措施，提升耕地质量，减少化肥用量。参加肥料交流交易会，引进新型肥料进行试验示范等</t>
  </si>
  <si>
    <t>种子市场监管及种子生产过程田间检验</t>
  </si>
  <si>
    <t>依据《中华人民共和国种子法》《辽宁省种子管理条例》，种子市场日常监督检查，种子样品抽样，转基因种子检测，打击套牌侵权制售假劣及转基因种子的违法行为，种子生产过程田间检验，严把种子生产关</t>
  </si>
  <si>
    <t>化验室运行与肥料市场监管</t>
  </si>
  <si>
    <t>依据《肥料登记管理办法》，化验室仪器设备维护与检修，容器试剂及小型检测设备等购置；参加省内外检测化验培训学习，掌握最新技术，设备引进购置；肥料市场监管，宣传与培训等</t>
  </si>
  <si>
    <t>4.市扶贫开发办公室小计</t>
  </si>
  <si>
    <t>[047002004]市扶贫开发办公室</t>
  </si>
  <si>
    <t>扶贫工作经费</t>
  </si>
  <si>
    <t>依据省、市相关文件及部门工作职责，赴锦州市义县及葫芦岛市建昌县新开岭乡青山村对口帮扶、扶贫档案管理、视频会议室维护等支出</t>
  </si>
  <si>
    <t>扶贫统计监测及政务公开</t>
  </si>
  <si>
    <t>依据省、市相关文件及部门工作职责，已脱贫人口跟踪监测业务培训、材料印刷、工作所用硬件（电脑、耗材等）日常维护，工作软件安装与政务公开后台日常维护等</t>
  </si>
  <si>
    <t>对口帮扶</t>
  </si>
  <si>
    <t>依据脱贫发[2017]3号，市政府协同中石油辽河油田分公司“十三五”期间每年投入1000万元（各500万元）资金对口帮扶锦州市义县脱贫攻坚</t>
  </si>
  <si>
    <t>资本性支出（一）</t>
  </si>
  <si>
    <t>5.市农业信息中心小计</t>
  </si>
  <si>
    <t>[047002005]市农业信息中心</t>
  </si>
  <si>
    <t>全省农业视频会议系统专线租金</t>
  </si>
  <si>
    <t>依据《关于进一步推进全省农业视频会议系统建设的通知》，全省农业视频会议系统专线年租金费用</t>
  </si>
  <si>
    <t>网络及设备安全运行维护</t>
  </si>
  <si>
    <t>6.市农业技术推广站小计</t>
  </si>
  <si>
    <t>[047002006]市农业技术推广站</t>
  </si>
  <si>
    <t>水稻直播试验、示范</t>
  </si>
  <si>
    <t>依据《中华人民共和国农业技术推广法》，开展不同播种密度、不同播种期、不同播种方法、试验研究（直播方法：水直播、旱直播；直播方式：机械直播、人工撒播）</t>
  </si>
  <si>
    <t>水稻优质新品种（系）引进筛选、试验、示范.彩色稻品种引进、筛选、扩繁</t>
  </si>
  <si>
    <t>依据《中华人民共和国农业技术推广法》，引进优质水稻新品种（系），筛选出农艺性状好、适合本地种植的新品种进行示范，引进繁育彩色稻品种，为稻田画制作提供彩色稻品种</t>
  </si>
  <si>
    <t>7.市农业广播电视学校小计</t>
  </si>
  <si>
    <t>[047002007]市农业广播电视学校</t>
  </si>
  <si>
    <t>全市农业技术人员继续教育培训及农村实用技术</t>
  </si>
  <si>
    <t>依据农业部关于《农村实用人才和农业科技人才队伍建设中长期规划2010-2020年》，宣传、专家讲课、教材、印制手册光碟等办公设备及用品、证书办理、租用培训场所、办公人员、学员食宿交通等</t>
  </si>
  <si>
    <t>新型职业农民培育</t>
  </si>
  <si>
    <t>依据《辽宁省新型职业农民培育实施方案》，宣传、编制、印刷乡土教材、实用技术小册子、订购培训教材、培训光盘、办公设备更新、下乡补助、交通费用、考试、管理人员业务交流和培训学习</t>
  </si>
  <si>
    <t>8.植物保护与农村能源技术推广站小计</t>
  </si>
  <si>
    <t>[047002008]植物保护与农村能源技术推广站</t>
  </si>
  <si>
    <t>秸秆综合利用业务经费</t>
  </si>
  <si>
    <t>依据辽农办综发[2017]258号文件，利用媒体推广、宣传秸秆综合利用典型模式以及露天焚烧的严重危害。参加及举办技术培训，强化宣传教育</t>
  </si>
  <si>
    <t>农作物有害生物监测预警、检疫经费</t>
  </si>
  <si>
    <t>依据《辽宁省农业植物保护办法》辽宁省人民政府令第233号，全市设置12处病虫预报网点，发布农作物有害生物发生及防治预报，并与电视台合作开展可视化预报</t>
  </si>
  <si>
    <t>农药使用量零增长及新农药试验经费</t>
  </si>
  <si>
    <t>依据农农发（2015）2号，推广新型农药，实现农药减量控害，建立示范区，试验、示范、推广选进的植保器械及防治方法，开展生物防治</t>
  </si>
  <si>
    <t>9.市粮食储藏加工技术推广站小计</t>
  </si>
  <si>
    <t>[047002009]市粮食储藏加工技术推广站</t>
  </si>
  <si>
    <t>农户科学储粮技术推广与农户科学储粮装具研发经费</t>
  </si>
  <si>
    <t>为增强全社会节粮意识，在生产流通消费全程推广节粮减损设施和技术，需定期深入农村，开展农户科学储粮技术服务和指导，并开展农户科学储粮装具研发，以减少粮食产后损失，保障国家粮食安全</t>
  </si>
  <si>
    <t>10.市粮食安全服务中心小计</t>
  </si>
  <si>
    <t>[047002010]市粮食安全服务中心</t>
  </si>
  <si>
    <t>各种政策性粮食质量监督检查及粮食质检员培训</t>
  </si>
  <si>
    <t>依据《粮食流通管理条例》《粮食质量安全监管办法》开展各种政策性粮食军供粮油质量监督检查；收获季节质量调查、品质测报、原粮卫生监测；重大节日粮食质量监督检查；粮食质检员200余人培训</t>
  </si>
  <si>
    <t>11.市粮食监督检查大队小计</t>
  </si>
  <si>
    <t>[047002011]市粮食监督检查大队</t>
  </si>
  <si>
    <t>秋粮收购、统计制度执行检查及政策性粮食监管</t>
  </si>
  <si>
    <t>依据《粮食流通管理条例》《粮食流通监督检查暂行办法》及国家粮食局和省农委文件精神，每年对秋粮收购、粮食流通统计制度进行专项检查，并对国家政策性粮食收购、销售、储存实施全程监管</t>
  </si>
  <si>
    <t>12.市动物卫生监督所小计</t>
  </si>
  <si>
    <t>[047002012]市动物卫生监督所</t>
  </si>
  <si>
    <t>屠宰场监管经费</t>
  </si>
  <si>
    <t>1、《辽宁省人民政府关于改革完善省级食品药品监督管理体制的实施意见》（辽政发[2013]35号）文；2、根据《中华人民共和国动物防疫法》和职能划转。</t>
  </si>
  <si>
    <t>房租费</t>
  </si>
  <si>
    <t>根据《中华人民共和国动物防疫法》、《辽宁省突发重大动物疫情应急预案》和《辽宁省防控重大动物疫病应急物资储备指导标准》</t>
  </si>
  <si>
    <t>动物卫生监督信息化二级平台运行管理经费</t>
  </si>
  <si>
    <t>依据《辽宁省动物防疫条例》《辽宁省人民政府办公厅关于印发&lt;辽宁省中长期动物疫病防治规划（2012-2020年）&gt;的通知》规定和《辽宁省动物卫生监督信息化建设指导意见》</t>
  </si>
  <si>
    <t>动物防疫监督执法管理经费</t>
  </si>
  <si>
    <t>依据省物价局、财政厅《关于降低动物及动物产品检疫收费标准及有关问题的通知》（辽价发[2012]60号）</t>
  </si>
  <si>
    <t>防疫应急物资更新经费</t>
  </si>
  <si>
    <t>根据《中华人民共和国动物防疫法》《辽宁省突发重大动物疫情应急预案》和《辽宁省防控重大动物疫病应急物资储备指导标准》</t>
  </si>
  <si>
    <t>重大动物疫病依法强制免疫反应死亡补贴</t>
  </si>
  <si>
    <t>根据《中华人民共和国动物防疫法》第六十六条、国发（2001）14号</t>
  </si>
  <si>
    <t>检测经费</t>
  </si>
  <si>
    <t>农业部《全国动物疫病流行病学调查方案》含采样费用</t>
  </si>
  <si>
    <t>动物、动物产品监测消毒及病害肉无害化处理</t>
  </si>
  <si>
    <t>依据《中华人民共和国动物防疫法》第二章第十五条的规定</t>
  </si>
  <si>
    <t>重大动物疫病防控与流调风险评估经费</t>
  </si>
  <si>
    <t>根据《中华人民共和国动物防疫法》《辽宁省中长期动物疫病防治规划（2012-2020年）》和业务部门具体监测方案</t>
  </si>
  <si>
    <t>13.市兽药饲料监察所小计</t>
  </si>
  <si>
    <t>[047002013]市兽药饲料监察所</t>
  </si>
  <si>
    <t>开展违禁物质添加专项整治经费</t>
  </si>
  <si>
    <t>依据《农产品质量安全法》《辽宁省畜产品质量安全管理条例》</t>
  </si>
  <si>
    <t>兽药、饲料、畜产品监管经费</t>
  </si>
  <si>
    <t>依据《辽宁省畜产品质量安全管理条例》《兽药管理条例》《饲料及饲料添加剂管理条例》</t>
  </si>
  <si>
    <t>14.市畜牧发展中心小计</t>
  </si>
  <si>
    <t>[047002014]市畜牧发展中心</t>
  </si>
  <si>
    <t>畜牧技术推广费</t>
  </si>
  <si>
    <t>依据《中华人民共和国畜牧法》第九条、第三十八条，各级人民政府应当采取措施，加强畜禽遗传资源保护，畜禽遗传资源保护经费列入财政预算。国家设立的畜牧兽医技术推广机构，应当向农民提供技术支持及推广费用</t>
  </si>
  <si>
    <t>草原监督管理与草业技术推广费</t>
  </si>
  <si>
    <t>依据《中华人民共和国草原法》第四条 各级人民政府应当加强对草原保护、建设和利用的管理，将草原的保护、建设和利用纳入国民经济和社会发展计划。各级人民政府应当加强保护、建设和合理利用草原的宣传教育</t>
  </si>
  <si>
    <t>畜禽规模养殖粪污防治技术研发与推广费</t>
  </si>
  <si>
    <t>依据《畜禽规模养殖污染防治条例》第七条　国家鼓励和支持畜禽养殖污染防治以及畜禽养殖废弃物综合利用和无害化处理的科学技术研究和装备研发。各级人民政府应当支持先进技术的推广，促进畜禽养殖污染防治水平的提高</t>
  </si>
  <si>
    <t>15.市水产技术推广站小计</t>
  </si>
  <si>
    <t>[047002015]市水产技术推广站</t>
  </si>
  <si>
    <t>新品种引进费</t>
  </si>
  <si>
    <t>根据中华人民共和国《农业技术推广法》第二十六条</t>
  </si>
  <si>
    <t>科技示范田</t>
  </si>
  <si>
    <t>16.市水产质量安全监督管理处小计</t>
  </si>
  <si>
    <t>[047002016]市水产质量安全监督管理处</t>
  </si>
  <si>
    <t>海洋渔业罚没收入</t>
  </si>
  <si>
    <t>水产品质量安全检测经费</t>
  </si>
  <si>
    <t>辽海渔质字【2018】58号 辽宁省海洋与渔业厅关于印发2018年全省水产品质量安全监管工作要点的通知</t>
  </si>
  <si>
    <t>水产品质量安全和药残监管</t>
  </si>
  <si>
    <t>辽海渔质字【2018】63号 辽宁省海洋与渔业厅关于印发2018年辽宁省水产品质量安全监督执法实施方案的通知</t>
  </si>
  <si>
    <t>17.渔港监督处行政小计</t>
  </si>
  <si>
    <t>[047002017]渔港监督处行政</t>
  </si>
  <si>
    <t>办案执法经费</t>
  </si>
  <si>
    <t>辽宁省第十届人民代表大会常务委员会第五次会议通过，第7号令公布，自2003年12月1日起实行《辽宁省海洋渔业安全管理条例》，办案执法船运行雇佣船长、轮机长、厨师劳务费伙食费等</t>
  </si>
  <si>
    <t>执法船维修费</t>
  </si>
  <si>
    <t>辽宁省第十届人民代表大会常务委员会第五次会议通过，第7号令公布，自2003年12月1日起实行《辽宁省海洋渔业安全管理条例》，执法船维修费用</t>
  </si>
  <si>
    <t>执法船燃油费</t>
  </si>
  <si>
    <t>辽宁省第十届人民代表大会常务委员会第五次会议通过，第7号令公布，自2003年12月1日起实行《辽宁省海洋渔业安全管理条例》，执法船燃油费用</t>
  </si>
  <si>
    <t>办案执法船燃油费</t>
  </si>
  <si>
    <t>辽宁省第十届人民代表大会常务委员会第五次会议通过，第7号令公布，自2003年12月1日起实行《辽宁省海洋渔业安全管理条例》，办案执法船燃油费</t>
  </si>
  <si>
    <t>渔业安全管理及抢险救助工作经费</t>
  </si>
  <si>
    <t>辽宁省第十届人民代表大会常务委员会第五次会议通过，第7号令公布，自2003年12月1日起实行《辽宁省海洋渔业安全管理条例》，加强海洋渔业安全管理，保障出海渔民生命和财产安全</t>
  </si>
  <si>
    <t>18.市农机技术推广站小计</t>
  </si>
  <si>
    <t>[047002018]市农机技术推广站</t>
  </si>
  <si>
    <t>新型农机具推广及农机质量监管项目</t>
  </si>
  <si>
    <t>农机发（2008）1号《农业部关于印发〈农业机械质量投诉监督工作管理办法〉的通知》</t>
  </si>
  <si>
    <t>19.市农机监理所小计</t>
  </si>
  <si>
    <t>[047002019]市农机监理所</t>
  </si>
  <si>
    <t>农机安全执法监管及安全作业监督管理</t>
  </si>
  <si>
    <t>《农业机械安全监督管理条例》2009年中华人民共和国国务院令第563号</t>
  </si>
  <si>
    <t>20.盘锦市农垦管理局合计</t>
  </si>
  <si>
    <t>[047003]盘锦市农垦管理局</t>
  </si>
  <si>
    <t>盘锦垦区稻米质量提升</t>
  </si>
  <si>
    <t>依据农业农村部办公厅文件，农办垦[2018]8号，农业农村部办公厅关于在部分垦区开展稻米提升试点工作的通知</t>
  </si>
  <si>
    <t>深化国有农场改革</t>
  </si>
  <si>
    <t>依据中共盘锦市委文件，盘委改发（2017）7号《盘锦市加快农垦改革发展综合试点实施方案》的通知</t>
  </si>
  <si>
    <t>2019年度项目支出预算绩效目标情况表</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</si>
  <si>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</si>
  <si>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</si>
  <si>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</si>
  <si>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</si>
  <si>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</si>
  <si>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</si>
  <si>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</si>
  <si>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</si>
  <si>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</si>
  <si>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</si>
  <si>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</si>
  <si>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</si>
  <si>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</si>
  <si>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</si>
  <si>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t>目标：
依据辽宁省人民政府办公厅转发省畜牧局关于进一步加强全省畜产品质量安全监管工作意见的通知（辽政办发[2009]24号）、辽政办发[2009]24号文件，加强畜产品质量安全和健全畜产品质量安全体系监管
01：产出指标&gt;数量指标&gt;按照年度检查计划对全市畜产品安全及兽药饲料生产经营主体进行监督检查,大力开展无公害畜产品认证和复查换证，提高无公害畜产品占比比例，对所有已获证无公害畜产品生产企业进行监管。
02：产出指标&gt;质量指标&gt;畜产品质量安全监管工作达到预期效果,畜产品安全监管体系健全完善。
03：产出指标&gt;时效指标&gt;开展风险监测，及时消除畜产品安全隐患,确保全市范围内畜产品质量安全，不发生重大畜产品质量安全事件。
04：效益指标&gt;经济效益&gt;走质量兴牧、品牌强牧之路，提高无公害畜产品占比比例，提振畜产品消费信心。
05：效益指标&gt;社会效益&gt;规范畜产品及投入品生产经营行为，确保百姓畜产品消费安全。
06：效益指标&gt;环境效益&gt;鼓励发展品牌化、标准化畜牧业，推进无抗养殖，进一步降低兽药、饲料残留风险。</t>
  </si>
  <si>
    <t>目标：
依据国家、省相关项目验收文件，项目评审、验收，聘请第三方专业人员评审审计工作经费
01：产出指标&gt;数量指标&gt;国家、省相关项目评审、初验
02：产出指标&gt;质量指标&gt;聘请第三方专业人员评审审计
03：产出指标&gt;时效指标&gt;按时完成验收</t>
  </si>
  <si>
    <t>目标：
依据关于印发《盘锦市加强农产品品牌建设专项行动方案》的通知、盘委办改发〔2018〕7号，宣传盘锦大米品牌、“中国好粮油”产品，参加全国优质稻米展销会、研讨会、洽谈合作会
01：产出指标&gt;数量指标&gt;盘锦大米区域品牌价值达到530亿元，申报“中国好粮油”产品3个以上
02：产出指标&gt;时效指标&gt;提高盘锦大米影响力和美誉度，促进农民增
03：效益指标&gt;经济效益&gt;确保粮食收购价格高于国家最低收购价格5%-10%</t>
  </si>
  <si>
    <t>目标：
依据《辽宁省种畜禽生产经营管理办法》（辽宁省人民政府令第209号）、《关于印发&lt;种畜禽生产经营许可证行政审批管理指南&gt;的通知》（辽牧发〔2014〕23号）及其它项目实施文件，对申请《种畜禽生产经营许可证》的种畜禽企业及项目单位进行现场勘察评定
01：产出指标&gt;数量指标&gt;申请《种畜禽生产经营许可证》单位及项目企业
02：产出指标&gt;质量指标&gt;审定达到预期效果
03：产出指标&gt;时效指标&gt;及时公开有关结果
04：效益指标&gt;经济效益&gt;为全市畜牧业发展提供基础保障
05：效益指标&gt;社会效益&gt;保证工作的公平06：效益指标&gt;环境效益&gt;公正有益于提高我市农业产业发展建设
推进畜牧业生态文明建设和乡村振兴</t>
  </si>
  <si>
    <t>目标：
依据农业部、省、市化肥零增方案，耕地保护与质量提升项目方案，取土、测土、试验示范，建立数据平台，配方肥推广，建立智能配肥站，及测土配方施肥技术相关的学习、考察、培训，奖励及鼓励测土配方施肥技术推广成效显著的企业、新型经营主体、技术推广单位，仪器设备购置等
01：产出指标&gt;数量指标&gt;取土、测土、试验示范，建立数据平台，配方肥推广，建立智能配肥站
02：产出指标&gt;质量指标&gt;奖励及鼓励测土配方施肥技术推广成效显著的企业、新型经营主体、技术推广单位
03：效益指标&gt;经济效益&gt;农民增产增收
04：效益指标&gt;环境效益&gt;减少土壤环境污染</t>
  </si>
  <si>
    <t>目标：
依据《关于开展市级农业产业化重点龙头企业申报运行监测工作的通知》盘农产领办发[2017]2号，招商农业产业化项目签约任务,“走出去”“请进来”，产业化项目管理工作等
01：产出指标&gt;数量指标&gt;检查所有项目经营主体
02：产出指标&gt;质量指标&gt;检查结果达到预期
03：产出指标&gt;时效指标&gt;按期完成检查并形成报告
04：效益指标&gt;经济效益&gt;通过获得产业相关服务，经营主体年度任务是否完成
05：效益指标&gt;社会效益&gt;农业产业经营主体关注我市产业发展数量是否增加
06：效益指标&gt;环境效益&gt;检查是否有益于提高我市农业产业发展建设</t>
  </si>
  <si>
    <t>目标：
依据省政府辽政办[2007]3号及《辽宁省突发重大动物疫情应急预案的通知》第614条，每年至少进行三次高致病性禽流感等重大动物疫情应急演练，主要包括购买动物、消毒、焚烧、深埋等应急处置费用
01：产出指标&gt;数量指标&gt;购买应急演练实习动物、资料、器材以及租用场地
02：产出指标&gt;质量指标&gt;提高全市兽医队伍应急处置能力
03：产出指标&gt;时效指标&gt;培养一批召之即来、来之能战、战之能胜的应急队伍
04：效益指标&gt;社会效益&gt;为全市畜禽生产服务，防控疫情发生
05：效益指标&gt;环境效益&gt;控制畜禽死亡率，减少环境污染</t>
  </si>
  <si>
    <t>目标：
依据依据（盘政办发〔2017〕106号），2019年计划新建或改造棚室500栋：1、对新建或改造的设施农业小区进行建棚补贴和基础设施补贴；2、对新建或改造的设施农业棚室进行贷款贴息
01：产出指标&gt;数量指标&gt;2019年计划新建或改造棚室500栋
02：效益指标&gt;经济效益&gt;对新建或改造的设施农业小区进行建棚补贴和基础设施补贴,对新建或改造的设施农业棚室进行贷款贴息</t>
  </si>
  <si>
    <t>目标：
依据《关于盘锦市农村经济委员会主要职责优化调整的通知》盘编发〔2017〕82号，参加国家农业部、省农委组织的农业项目的业务培训等
01：产出指标&gt;数量指标&gt;参加国家农业部、省农委组织的农业项目的业务培训</t>
  </si>
  <si>
    <t>目标：
《辽宁省农委办公室关于开展土地承包经营纠纷调解仲裁考评工作的通知》（辽农办经发[2017]420号），仲裁工作已纳入省综治办考核范围，按照每年考核要求，仲裁工作纳入财政保障
01：产出指标&gt;质量指标&gt;通过培训，提高仲裁员仲裁能力，及时化解矛盾纠纷。
02：效益指标&gt;经济效益&gt;仲裁工作经费纳入省仲裁考核内容。</t>
  </si>
  <si>
    <t>目标：
依据辽政办[2007]3号《辽宁省突发重大动物疫情应急预案的通知》，重大动物疫病现场勘验，卫生防护和技术指导等应急处置工作经费
01：产出指标&gt;数量指标&gt;开展应急处置培训，处置突发疫情
02：产出指标&gt;质量指标&gt;按照《突发重大动物疫病应急预案》处置
03：效益指标&gt;社会效益&gt;应急处置疫病，减少养殖户经济损失
04：效益指标&gt;环境效益&gt;严格按规范处置疫病，控制环境污染</t>
  </si>
  <si>
    <t>目标：
依据《国务院办公厅关于建立病死畜禽无害化处理机制的意见》（国办发〔2014〕47号）、《省畜牧局 省财政厅关于做好生猪规模化养殖场无害化处理补助相关工作的通知》（辽牧发〔2012〕54号），
用于病死猪无害化处理补助，2018年1月-9月全市病死猪66532头，10月-12月预计病死猪处理2.2万头，全年预计病死猪8.8万头
01：产出指标&gt;数量指标&gt;年无害化处理病死猪8.8万头，每头配套补助10元
02：产出指标&gt;质量指标&gt;病死猪处理达到无害化
03：效益指标&gt;社会效益&gt;病死猪无害化处理，严禁病死畜禽流入百姓餐桌
04：效益指标&gt;环境效益&gt;及时处理病死畜禽，减少面源污染</t>
  </si>
  <si>
    <t>目标：
以习近平新时代中国特色社会主义思想为指导，强化“四个意识”，坚定“四个自信”，坚决维护“两个核心”，监督各单位党组履行全面从严治党主体责任，坚持抓在经常严在日常，做实做细监督职责，坚持把作风建设作为重要抓手，驰而不息整治“四风”，有力削减存量、有效遏制增量，巩固发展反腐败斗争压倒性胜利，持续巩固提升良好政治生态，打造忠诚干净担当的纪检监察铁军。
01：产出指标&gt;数量指标&gt;强化主体责任检查，每半年至少检查一次，结合重要节日节点和部署专项行动，进行专项检查
02：产出指标&gt;质量指标&gt;加强日常监督，做实做细监督职责，开展作风建设专项行动，整治“四风”，有力削减存量、有效遏制增量，巩固发展反腐败斗争成果，加强自身建设，提升监督能力，开展纪法专题学习，有效提升监督执纪问责调查处置能力水平
03：效益指标&gt;社会效益&gt;开展扫黑除恶等专项治理行动，提升群众满意度</t>
  </si>
  <si>
    <t xml:space="preserve">目标：
贯彻落实国务院304号令,贯彻农业部8、9、10号令,落实“属地化”监管责任，加强对农业转基因生物安全管理
01：产出指标&gt;质量指标&gt;加强对农业转基因生物安全管理
02：效益指标&gt;社会效益&gt;普及转基因知识,保障广大群众的知情权和选择权,使人民群众理性对待转基因
</t>
  </si>
  <si>
    <t>目标：
依据盘委办发[2018]13号市委办、市政府办关于印发《盘锦市乡村振兴战略2018年实施方案》的通知，推进农业现代化，引进农机新技术、新机具在盘锦的推广应用而召开的各类现场演示培训会,组织以种粮大户、农机大户、农机手、农机专业合作社成员为重点对象，开展农机具操作、维修保养及业务知识的学习和培训
01：产出指标&gt;数量指标&gt;4月份9月份各召开春、秋季两次大型现场会  
02：产出指标&gt;质量指标&gt;现场会达到预期效果
03：产出指标&gt;时效指标&gt;及时学习掌握了解相关政策要求
04：效益指标&gt;经济效益&gt;推进全市农机装备提档升级，促进农民增、农业增效
05：效益指标&gt;社会效益&gt;通过试验试范引导营机户在更新农机具时以高性能农机具替代低端产品
06：效益指标&gt;环境效益&gt;现场选用不同的农机具进行秸秆还田作业试验，采集数据进行技术分析，总结秸秆处理的优化途径。
07: 效益指标&gt;服务效益指标&gt;组织农机新产品推介、新技术普及培训现场演示等活动，不断提升农机从业人员的技能素质</t>
  </si>
  <si>
    <t>目标：
组织参加中国国际农产品交易会,组织参加辽宁国际农业博览会、中国沈阳国际农业博览会,组织参加辽宁出口食品农产品展洽会,组织参加其它农产品交易会
01：产出指标&gt;数量指标&gt;参加中国国际农产品交易会,组织参加辽宁国际农业博览会、中国沈阳国际农业博览会,组织参加辽宁出口食品农产品展洽会,组织参加其它农产品交易会
02：效益指标&gt;经济效益&gt;提高我市农产品的市场占有率,增加我市农产品销量,增加农民收入
03：效益指标&gt;社会效益&gt;提高我市农产品生产加工企业的知名度</t>
  </si>
  <si>
    <t>目标：
依据国务院令2005年第450号令第四章，省防治重大动物疫病指挥部在省政府的统一领导下，负责组织、协调全省突发重大动物疫情应急处理工作，协调本行政区域内突发重大动物应急处理工作
01：产出指标&gt;数量指标&gt;防疫督察工作经费、指挥部办公室工作经费
02：产出指标&gt;质量指标&gt;指挥全市重大动物疫病防控工作
03：效益指标&gt;社会效益&gt;做到第一时间发现、第一时间报告、第一时间处置
04：效益指标&gt;环境效益&gt;严防疫情扩散蔓延，保持环境卫生</t>
  </si>
  <si>
    <t>目标：
依据《关于盘锦市农村经济委员会主要职责优化调整的通知》（盘编发〔2017〕82号）,引进蔬菜新品种、新技术、新装备，进行试验、示范、推广。种子（种苗）及设备引进
01：产出指标&gt;数量指标&gt;引进品种10个，引进技术1项，引进装备1套
02：效益指标&gt;经济效益&gt;推广面积100亩，亩收益3万元</t>
  </si>
  <si>
    <t xml:space="preserve">目标：
开展农业“科普之冬”培训,开展冬春农业科技大培训,开展科技、文化、卫生“三下乡”培训,开展基层农技推广体系改革与建设项目培训
01：产出指标&gt;数量指标&gt;农业“科普之冬”培训,开展冬春农业科技大培训,开展科技、文化、卫生“三下乡”培训,开展基层农技推广体系改革与建设项目培训
02：产出指标&gt;质量指标&gt;提高我市农业技术人员及农民群众的理论技术水平
03：效益指标&gt;经济效益&gt;增加农民收入
04：效益指标&gt;社会效益&gt;,提高我市农业技术人员及农民群众的生产实践能力,提高我市科学种养水平
</t>
  </si>
  <si>
    <t>目标：
《关于加强农村固定观察点工作的通知》（辽发研[2001]16号）要求从建点开始就实行省、市、县三级管理，其经费也由三级财政负担，通过财政资金支持，完成国家和省下达的观察点任务。
01：产出指标&gt;质量指标&gt;通过财政资金支持，完成国家和省下达的观察点任务。
02：效益指标&gt;经济效益&gt;通过财政支持，为上级部门提供数据参考。</t>
  </si>
  <si>
    <t>目标：
完成全年土地治理项目的验收工作
01：产出指标&gt;数量指标&gt;全年预计完成土地治理项目8.6万亩
02：效益指标&gt;环境效益&gt;达到田地平整肥沃、水利设施配套、田间道路畅通</t>
  </si>
  <si>
    <t>目标：
依据《2018年辽宁省外来入侵植物防治工作实施方案》和《2018年辽宁省农业野生植物资源保护工作实施方案》，全面掌握我市外来入侵植物情况并上报省农业部门，及时组织防治灭除，控制住外来有害入侵植物的发生和蔓延
01：产出指标&gt;数量指标&gt;对全市重点区域的农业外来入侵植物进行调查监测防治
02：产出指标&gt;质量指标&gt;全面掌握我市外来入侵植物情况并上报省农业部门，及时组织防治灭除
03：产出指标&gt;时效指标&gt;控制住外来有害入侵植物的发生和蔓延
04：效益指标&gt;经济效益&gt;通过控制外来有害植物的蔓延，确保我市农业生产不受影响
05：效益指标&gt;社会效益&gt;减少外来有害植物对人、畜等的危害
06：效益指标&gt;环境效益&gt;减少外来有害植物对环境造成的不良影响</t>
  </si>
  <si>
    <t>目标：
依据《农产品质量安全法》，通过定量检测得出的农产品质量合格率，农产品质量安全监管提供数据支撑，检测得出农产品样品的农药残留量
01：产出指标&gt;数量指标&gt;定量抽检农产品200个，每个样品检测32个参数
02：产出指标&gt;质量指标&gt;通过定量检测得出农产品样品的农药残留量
03：效益指标&gt;经济效益&gt;通过对定量检测结果的分析，测算农产品质量合格率
04：效益指标&gt;社会效益&gt;通过定量检测得出的农产品质量合格率，农产品质量安全监管提供数据支撑
05：效益指标&gt;环境效益&gt;通过检测加强监管，提高农产品质量，改善农业环境</t>
  </si>
  <si>
    <t>目标：
依据《农产品质量安全监测管理办法》，通过样品的合格率，为农产品质量安全监管提供数据支撑，通过对样品进行定量检测得出农药残留量
01：产出指标&gt;数量指标&gt;抽检采集农产品样品200个
02：产出指标&gt;质量指标&gt;严格按照省农委规定的标准进行采样，通过对样品进行定量检测得出农药残留量
03：效益指标&gt;经济效益&gt;通过样品的检测结果，测算农产品质量合格率，通过样品的合格率，为农产品质量安全监管提供数据支撑
04：效益指标&gt;环境效益&gt;通过抽样检测，加强监管，改善农业环境</t>
  </si>
  <si>
    <t>目标：
依据《2018年辽宁省外来入侵植物防治工作实施方案》和《2018年辽宁省农业野生植物资源保护工作实施方案》，开展主要粮食作物、经济作物和果蔬等生产情况，农药、肥料使用情况调查，将普查数据及时上报省农业部门
01：产出指标&gt;数量指标&gt;开展主要粮食作物、经济作物和果蔬等生产情况，农药、肥料使用情况调查，开展地块面积肥料、农药、耕作方式、施肥、灌溉等调查
02：产出指标&gt;时效指标&gt;将普查数据及时上报省农业部门
03：效益指标&gt;经济效益&gt;通过普查掌握种植业污染源数据，加强防治，提高农业生产效益
04：效益指标&gt;环境效益&gt;摸清我市农业污染源基本信息，了解和掌握不同农业污染物的区域分布和产排情况，为农业环境污染防治提供决策数据，通过普查，有针对性的加强防治，改善农业生产生态环境</t>
  </si>
  <si>
    <t>目标：
依据农业部、省、市化肥零增方案，耕地保护与质量提升项目方案，采取缓控释肥、增施有机肥、秸杆腐熟还田、测土配方施肥、轻减控施等先进的技术措施，提升耕地质量，减少化肥用量。参加国内大型肥料交流交易会、学习、培训等，掌握第一手信息，引进新型肥料进行试验示范等
01：产出指标&gt;数量指标&gt;开展新肥料新技术等试验8个以上，下乡指导、田间调查不少于50人次，化肥使用量年增幅控制在0.2%以内
02：产出指标&gt;质量指标&gt;试验结果达到预期程度，指导效果农民满意程度，化肥使用量指标达预期
03：效益指标&gt;经济效益&gt;理论测产及投入成本核算，实际测产、单打单收及投入成本核算
04：效益指标&gt;社会效益&gt;改变农户传统施肥习惯，乐于接受新技术、新产品，试验效果好的新技术新品种能够在生产上得到应用
05：效益指标&gt;环境效益&gt;改良土壤，培肥地力，减少化肥投入，减少污染和浪费</t>
  </si>
  <si>
    <t>目标：
依据《中华人民共和国种子法》、《辽宁省种子管理条例》，种子市场日常监督检查，种子样品抽样，转基因种子检测，打击套牌、侵权、制售假劣及转基因种子的违法行为；种子生产过程田间检验，严把种子生产关
01：产出指标&gt;数量指标&gt;种子生产企业种子合格率100%，培训种子生产、经营人员200人
02：产出指标&gt;质量指标&gt;无假劣种子经营现象，杜绝转基因种子上市
03：效益指标&gt;社会效益&gt;严把种子生产质量关，打击制售假劣、套牌、侵权及转基因种子违法行为</t>
  </si>
  <si>
    <t>目标：
依据省级耕地保护与质量提升方案及肥料登记管理办法，化验室仪器设备维护与检修，容器试剂及小型检测设备等购置；参加省内外检测化验培训学习，掌握最新技术，了解最新设备，以备引进购置；肥料市场监管，宣传与培训等
01：产出指标&gt;数量指标&gt;购置小型仪器设备3台套以上，检查肥料生产及经营企业8家以上，发放宣传资料1000份以上
02：产出指标&gt;质量指标&gt;为农户免费提供检测等服务
03：效益指标&gt;社会效益&gt;市场监管结果达预期程度</t>
  </si>
  <si>
    <t>目标：
赴锦州市义县及葫芦岛市建昌县新开岭乡青山村对口帮扶、扶贫档案管理、视频会议室维护等
01：产出指标&gt;数量指标&gt;组织参加会议及培训</t>
  </si>
  <si>
    <t xml:space="preserve">目标：
已脱贫人口跟踪监测业务培训等
01：产出指标&gt;数量指标&gt;已脱贫人口跟踪监测，组织参加业务培训
02：产出指标&gt;质量指标&gt;政府政务公开后台维护
</t>
  </si>
  <si>
    <t xml:space="preserve">目标：
依据辽脱贫发[2017]3号，市政府协同中石油辽河油田分公司“十三五”期间每年投入1000万元（各500万元）资金对口帮扶锦州市义县脱贫攻坚
01：产出指标&gt;时效指标&gt;按时拨付到义县
</t>
  </si>
  <si>
    <t>目标：
依据《关于进一步推进全省农业视频会议系统建设的通知》，全省农业视频会议系统专线年租金
01：产出指标&gt;数量指标&gt;参加全省农业系统专业视频会议，参加省农业农村厅视频会议
02：产出指标&gt;质量指标&gt;保证视频会议正常进行</t>
  </si>
  <si>
    <t>目标：
本单位网络及设备安全运行维护
01：产出指标&gt;数量指标&gt;单位职工网络及设备
02：产出指标&gt;质量指标&gt;保证本单位上班期间，网络及设备正常使用</t>
  </si>
  <si>
    <t>目标：
依据《中华人民共和国农业技术推广法》，开展不同播种密度、不同播种期、不同播种方法、试验研究（直播方法：水直播、旱直播；直播方式：机械直播、人工撒播）
01：产出指标&gt;数量指标&gt;水稻机械水直播，水稻机械旱直播，水稻无人机航播，试验地点 3处
02：产出指标&gt;质量指标&gt;试验结果达到预期 90%，技术指导服务到位 100%，摸清水稻直播在我市试验可行性 70%
03：产出指标&gt;时效指标&gt;按期完成试验总结 100%，及时了解国内外水稻直播相关技术，以便引进试验。100%
04：效益指标&gt;成本指标&gt;直播生产成本不高于插秧成本 95%
05：效益指标&gt;经济效益&gt;节省育苗成本 100%，节省插秧成本 100%，实际测产、单打单收及投入成本核算 95%
06：效益指标&gt;社会效益&gt;节省用工95%，节省人力90%
07：效益指标&gt;环境效益&gt;节省育苗用水 100%
08：效益指标&gt;可持续影响指标&gt;基本掌握水稻直播技术 95%，基本掌握水稻直播集成配套技术 90%</t>
  </si>
  <si>
    <t>目标：
依据《中华人民共和国农业技术推广法》，引进优质水稻新品种（系），筛选出农艺性状好、适合本地种植的新品种进行示范，引进繁育彩色稻品种，为稻田画制作提供彩色稻品种
01：产出指标&gt;数量指标&gt;从省内科研院所、大专院校引进水稻新品种进行比较试验，并从中筛选出表现优异的新品种进行示范、试种，引进彩色稻品种。
02：产出指标&gt;质量指标&gt;技术指导服务到位
03：产出指标&gt;时效指标&gt;为我市今后水稻品种更新换代和确立主栽品种提供科学依据，引进繁育彩色稻品种，为稻田画制作提供彩色稻品种。
04：效益指标&gt;经济效益&gt;水稻种植是我镇主导产业，选用优良品种、发展当地经济的基础，保证粮食安全，经济效益指标3：提高粮食产量</t>
  </si>
  <si>
    <t>目标：
依据农业部关于《农村实用人才和农业科技人才队伍建设中长期规划2010-2020年》
01：产出指标&gt;数量指标&gt;组织全市农技人员继续教育培训，下乡到田间地头组织实用技术培训，宣传发放技术资料小册子资料进行实用技术培训，组织农民办班培训
02：效益指标&gt;经济效益&gt;提高我市农业技术人员业务能力，提高农民种植水平，提高农民技能能力
03：效益指标&gt;社会效益&gt;农业技术人员更好地为农民服务</t>
  </si>
  <si>
    <t>目标：
依据《辽宁省新型职业农民培育实施方案》，指导培育工作顺利实施，保障监督协调工作
01：效益指标&gt;社会效益&gt;提高了农民素质，提高了农民视野平台，增强了农民创业意识，提高了农民经营能力</t>
  </si>
  <si>
    <t xml:space="preserve">目标：
依据《辽宁省农委办公室关于印发辽宁省秸秆处理行动实施方案的通知》（辽农办综发[2017]258号文件）
01：产出指标&gt;数量指标&gt;1、推广秸秆综合利用典型模式。2、参加及举办技术培训。3、利用媒体多层次、多角度开展秸秆综合利用宣传活动，大力宣传秸秆综合利用的经济、社会和生态效益，以及露天焚烧的严重危害，营造推进秸秆综合利用的良好舆论环境，调动各类市场主体利用秸秆的积极性。   </t>
  </si>
  <si>
    <t>目标：
依据《辽宁省农业植物保护办法》(辽宁省人民政府令第233号)，依据《植物检疫条例》、《植物检疫条例实施办法（农业部分)》、辽政发[2008]44号《辽宁省人民政府关于取消和停止征收220项行政性收费项目的通知》
01：产出指标&gt;数量指标&gt;设置10个病虫监测点，10个疫情监测点，开展产地检疫1万亩以上发布长、中、短期预报5期以上，培训测报人员20人次以上，开展检疫法律法规宣传，印发资料1万份以上
02：产出指标&gt;时效指标&gt;及时发布病虫发生趋势预报，指导农民进行防治，为领导决策农业生产提供依据
03：效益指标&gt;经济效益&gt;将因病虫害损失率控制在5%以下，挽回粮食损失20万吨左右，经济效益6亿元
04：效益指标&gt;社会效益&gt;保障疫情在我市不扩散，不成灾，保护农业生产安全</t>
  </si>
  <si>
    <t>目标：
依据《农业技术推广法》、《植物检疫条例》、《植物检疫条例实施办法（农业部分)》、《辽宁省农业植物保护办法》，农农发展（2015）2号农业部关于印发《到2020年化肥使用量零增长行动方案》和《到2020年农药使用量零增长行动方案》的通知。
01：产出指标&gt;数量指标&gt;引进、试验、示范植保新技术、新农药（械）5个以上，建立农业绿色防控示范区4个以上
02：效益指标&gt;经济效益&gt;减少农药投入，提高农产品质量，提升盘锦大米品牌形象
03：效益指标&gt;环境效益&gt;减少农药及其废弃物造成的面源污染，使农业生态环境得到明显改善</t>
  </si>
  <si>
    <t>目标：
为增强全社会节粮意识，在生产流通消费全程推广节粮减损设施和技术，需定期深入农村，开展农户科学储粮技术服务和指导，并开展农户科学储粮装具研发，以减少粮食产后损失，保障国家粮食安全
01：产出指标&gt;数量指标&gt;农户科学储粮技术指导500户，粮食科技、科普宣传册4000册
02：产出指标&gt;质量指标&gt;农户科学储粮装具研发、应用及储粮技术指导，低温储粮品质控制技术推广，低毒低残留的新型储粮药剂推广应用，开展粮食科技、科普宣传活动
03：效益指标&gt;经济效益&gt;确保农户储粮安全，减少农户产后损失
04：效益指标&gt;社会效益&gt;确保各级储备粮食质量安全，确保城乡居民宣传粮油营养健康和科学消费的科普知识提高</t>
  </si>
  <si>
    <t>目标：
确保国家政策性粮食质量安全;确保市级储备粮食质量符合国家标准;确保部队官兵吃上放心粮油;确保人民群众吃上放心粮油;提高检验人员业务水平，确保国家粮油质量标准贯彻实施;掌握地产粮食质量状况，为政府制定粮食收购政策提供技术支撑；为农民调整种植品种提供依据.
01：产出指标&gt;数量指标&gt;对全市政策性粮食承储企业粮食质量监督检查，对市级储备粮2家承储企业进行入库粮食质量验收，对军供粮生产企业和供应单位进行质量检查，重大节日期间对全市粮食质量进行监督检查，粮油质量检验人员技术培训200余人，收获季节质量调查品质测报、原粮卫生污染调查全市8个乡镇40余个行政村
02：效益指标&gt;社会效益&gt;确保国家政策性粮食质量安全，确保市级储备粮食质量符合国家标准
03：效益指标&gt;服务对象满意度指标&gt;确保部队官兵和人民群众吃上放心粮油，提高检验人员业务水平，确保国家粮油质量标准贯彻实施，掌握地产粮食质量状况，为政府制定粮食收购政策提供技术支撑；为农民调整种植品种提供依据</t>
  </si>
  <si>
    <t>目标：
依据《粮食流通管理条例》《粮食流通监督检查暂行办法》及国家粮食局和省农委文件，通过粮食检查确保我市粮食流通有序进行，粮食企业合法合规经营，粮食价格稳定，粮食供需平衡，数量平稳，同时保证消费者吃到放心粮
01：产出指标&gt;数量指标&gt;根据国家政策对我市临储玉米9.4万吨和7.25万吨市级储备粮进行监管确保数量真实、质量良好
02：产出指标&gt;质量指标&gt;粮食质量监督检查、监管出库数量、严把质量、数量关
03：产出指标&gt;时效指标&gt;按期完成检查，要求企业严格执行国家有关政策，规范企业经营行为，为国家宏观调控提供依据，保证种粮农民利益
04：效益指标&gt;经济效益&gt;通过粮食检查确保我市粮食流通有序进行，价格稳定，粮食供需平衡
05：效益指标&gt;社会效益&gt;通过粮食检查、价格、数量平稳，保护农民利益，同时保证消费者吃到放心粮</t>
  </si>
  <si>
    <t>目标：
依据《辽宁省人民政府关于改革完善省级食品药品监督管理体制的实施意见》（辽政发[2013]35号）文；2、根据《中华人民共和国动物防疫法》和职能划转
01：产出指标&gt;数量指标&gt;1.检查所有畜禽屠宰场（15家畜禽屠宰场）。协助畜牧兽医局对私屠滥宰立案查处（违法者数据为准）2.全市所有屠宰场，以屠宰畜禽数量为准
02：产出指标&gt;质量指标&gt;1.发现私屠滥宰协助畜牧兽医局立案查处2.严格按照标准对肉品品质中涉及疾病的检验检测，对生猪屠宰场、猪肉进行旋毛虫检验检测
03：产出指标&gt;时效指标&gt;1.按照省、市文件要求，季度检查和不定期检查。发现私屠滥宰违法事件立即组织人员协助畜牧兽医局立案查2.对屠宰的动物全部按照要求进行检验检测，对检出的问题动物及动物产品立即无害化处理
04：效益指标&gt;经济效益&gt;1.减少因食用有害动物产品造成的人身危害，确保社会稳定2.预防病害动物产品上市销售，减少因食用有害动物产品造成的人身危害，确保社会稳定
05：效益指标&gt;社会效益&gt;1.杜绝私屠滥宰违法案件发生，能够减少动物疫病传播，保证上市肉品质量，让人民吃上放心肉2.保证上市肉品质量，让人民吃上放心肉</t>
  </si>
  <si>
    <t>目标：
依据《中华人民共和国动物防疫法》、《辽宁省突发重大动物疫情应急预案》和《辽宁省防控重大动物疫病应急物资储备指导标准》
01：产出指标&gt;数量指标&gt;应急物资储备库1处
02：产出指标&gt;质量指标&gt;确保所需应急物资储备、动物免疫疫苗冷链储备、样品留样、液氮储备能力
03：产出指标&gt;时效指标&gt;2019年全年房租费，按照签订合同要求缴纳
04：效益指标&gt;经济效益&gt;为全市实施重大动物疫病和强制免疫和疫情处置提供物资保障，减少因动物疫病传播造成经济损失
05：效益指标&gt;社会效益&gt;促进畜牧业健康发展，维护人民健康和公共卫生安全，确保社会稳定</t>
  </si>
  <si>
    <t>目标：
依据《辽宁省动物防疫条例》《辽宁省人民政府办公厅关于印发&lt;辽宁省中长期动物疫病防治规划（2012-2020年）&gt;的通知》规定和《辽宁省动物卫生监督信息化建设指导意见》
01：产出指标&gt;数量指标&gt;动物卫生监督信息化二级平台9条专线，用于平台硬件维修及更换费用（以实际发生为主
02：产出指标&gt;成本指标&gt;9条专线按照移动公司与动物卫生监督所协议价，平台硬件维修及更换费用按照市场价格
03：产出指标&gt;质量指标&gt;保证专线畅通，发现软硬件发生事故及时处理，保证动物卫生监督信息化二级平台能够正常运行
04：产出指标&gt;时效指标&gt;专线费按照移动公司时限交费。平台硬件维修及更换以实际发生为主
05：效益指标&gt;经济效益&gt;对管理相对人24小时时时监控，能够及时发现企业突发事件及违法案件，减小因突发事件造成的经济损失，降低因违法行为造成的动物疫病传播造成经济损失
06：效益指标&gt;社会效益&gt;促进畜牧业健康发展，维护人民健康和公共卫生安全，确保社会稳定</t>
  </si>
  <si>
    <t>目标：
依据省物价局、财政厅《关于降低动物及动物产品检疫收费标准及有关问题的通知》（辽价发[2012]60号）
01：产出指标&gt;数量指标&gt;按照省、市工作部署及安排，及时发现违法行为为数量依据。主要用于装备监督执法用设备、监督执法用车的燃油费
02：产出指标&gt;质量指标&gt;对发现违返《动物防疫法》等法律法规的违法行为立即立案查处，发现一起立案一起
03：产出指标&gt;时效指标&gt;及时发现及时处理
04：效益指标&gt;经济效益&gt;立案查处违法行为，可预防动物疫病传播，防止病害动物产品流入市场，减少因动物疫病传播造成经济损失，减少群众吃上不合格动物产品造成的经济损失
05：效益指标&gt;社会效益&gt;促进畜牧业健康发展，维护人民健康和公共卫生安全，确保社会稳定</t>
  </si>
  <si>
    <t>目标：
依据《中华人民共和国动物防疫法》《辽宁省突发重大动物疫情应急预案》和《辽宁省防控重大动物疫病应急物资储备指导标准》
01：产出指标&gt;数量指标&gt;按照《辽宁省防控重大动物疫病应急物资储备指导标准》数量为依据，确保物资储备库数量达到要求。采购防护口罩3000副，防护手套1000副，防护服200套，喷雾器10台
02：产出指标&gt;质量指标&gt;采购的应急防疫物资药品（器械）必须正规厂家，品质好，能够有效预防动物疫病，保护使用者的身体安全，器械类消毒面积广
03：产出指标&gt;时效指标&gt;9月份前完成物资更新
04：效益指标&gt;经济效益&gt;监督检查或发生重大动物疫情时使用，减少对人员伤害，防止动物疫病传播及重大动物疫病发生造成的经济损失
05：效益指标&gt;社会效益&gt;促进畜牧业健康发展，维护人民健康和公共卫生安全</t>
  </si>
  <si>
    <t>目标：
依据《中华人民共和国动物防疫法》第六十六条、国发（2001）14号
01：产出指标&gt;数量指标&gt;根据强制疫苗免疫实际发生死亡数量据实切块补贴
02：产出指标&gt;质量指标&gt;按一定的比例对强制免疫副反应死亡动物进行补贴，促进养殖户免疫工作主动性
03：产出指标&gt;时效指标&gt;根据检验检测中心提供数据的时效性、准确性对免疫效果和疫病防控形势进行效果评估和形势的分析研判
04：效益指标&gt;经济效益&gt;减少养殖户因强制免疫造成的经济损失
05：效益指标&gt;社会效益&gt;保障强制免疫工作有力有序推进，化解村防疫员工作顾虑和矛盾
06：效益指标&gt;环境效益&gt;提高死亡猪无害化处理率</t>
  </si>
  <si>
    <t>目标：
依据农业部《全国动物疫病流行病学调查方案》含采样费用
01：产出指标&gt;数量指标&gt;根据上级业务部门下达的检测数量、对防控工作需要开展检测项目的样品（以实际送检样品和接到结果数据为准）
02：产出指标&gt;质量指标&gt;支付盘锦检验检测中心检测费用。送检符合检测要求的样品，现场剖检诊断。购置采样用使用的耗材及试剂、盛装材料等
03：产出指标&gt;时效指标&gt;根据检验检测中心提供数据的时效性、准确性对免疫效果和疫病防控形势进行效果评估和形势的分析研判
04：效益指标&gt;经济效益&gt;减少人畜共患病的感染风险，保障养殖业生产安全
05：效益指标&gt;社会效益&gt;维护公共卫生安全和社会稳定</t>
  </si>
  <si>
    <t>目标：
依据《中华人民共和国动物防疫法》第二章第十五条的规定
01：产出指标&gt;数量指标&gt;所有从事动物防疫活动的经营场所。购置消毒药品，满足发生动物产品无害化处理数量（以实际发生为主），购置柴油无害化处理，雇佣车辆挖坑、运输、掩埋，雇佣工人装卸费用，以实际发生为主
02：产出指标&gt;质量指标&gt;购置汽油，对从事动物防疫活动的经营场所监督检查，对动物疫病的发生、流行情况监测。消毒药品有针对性，国标，能够达灭菌作用，对所有发生的病害动物及动物产品无害化处理
03：产出指标&gt;时效指标&gt;不定期监督检测。消毒药品5月份前采购完毕，每年不定期监督检查监测，发生病害动物及时处理
04：效益指标&gt;经济效益&gt;及时发现并消灭动物疫病，减少因动物疫病传播造成的经济损失，对病害肉及时无害化处理，避免群众误食病害动物危害身体健康造成的经济损失
05：效益指标&gt;社会效益&gt;促进畜牧业健康发展，维护人民健康和公共卫生安全，
06：效益指标&gt;环境效益&gt;</t>
  </si>
  <si>
    <t>目标：
依据《中华人民共和国动物防疫法》《辽宁省中长期动物疫病防治规划（2012-2020年）》和业务部门具体监测方案
01：产出指标&gt;数量指标&gt;开展培训、购买工作耗材等，完成上级业务部门下达的工作要求和具体监测数量
02：产出指标&gt;质量指标&gt;达到辽宁省中长期动物疫病防治规划（2012-2020年）》要求和防治效果
03：产出指标&gt;时效指标&gt;开展流行病学调查和风险评估工作，为防控决策提供科学依据
04：效益指标&gt;经济效益&gt;减少因动物疫病感染传播造成的经济损失
05：效益指标&gt;社会效益&gt;保障动物卫生安全、公共卫生安全，保障全市动物疫情稳定，力争不发生区域性重大动物疫情
06：效益指标&gt;环境效益&gt;减少病源环境污染</t>
  </si>
  <si>
    <t>目标：
依据《农产品质量安全法》《辽宁省畜产品质量安全管理条例》
01：产出指标&gt;数量指标&gt;监督检查所有畜产品生产、经营、运输、存储环节管理相对人，对畜产品违禁添加实现全覆盖监督检查，对兽用药品违禁添加进行追溯，同时实现兽药二维码追溯系统全市经营范围全面落实，全部管理相对人应用使用
02：产出指标&gt;质量指标&gt;掌握行业管理政策及经营业务规则要求
03：产出指标&gt;时效指标&gt;完成监测指标，对辖区内畜产品安全形势总结
04：效益指标&gt;经济效益&gt;通过对畜产品质量安全管理进行管理，使百姓更加信任我们的产品，增加对产品的信心
05：效益指标&gt;社会效益&gt;对全市畜产品违禁添加进行监督
06：效益指标&gt;环境效益&gt;对管理相对人畜产品安全知识进行宣贯，加强违禁药品危害宣传认知</t>
  </si>
  <si>
    <t>目标：
让市民可以放心选用我市生产经营的畜产品
01：产出指标&gt;数量指标&gt;监督检查所有畜产品生产、经营、运输、存储环节管理相对人，完成省级畜产品质量监测数量；完成市级畜产品质量监测数量；完成农业部各项监测任务
02：产出指标&gt;质量指标&gt;按照省级监测计划监测全市范围内畜产品质量安全
03：产出指标&gt;时效指标&gt;完成监测指标，对辖区内畜产品安全形势进行分析总结
04：效益指标&gt;经济效益&gt;通过对畜产品质量安全进行管理，使百姓更加信任我们的产品，增加对产品的信心
05：效益指标&gt;社会效益&gt;对全市畜产品安全质量进行监测
06：效益指标&gt;环境效益&gt;对管理相对人畜产品安全知识进行宣贯</t>
  </si>
  <si>
    <t>目标：
依据《辽宁省畜产品质量安全管理条例》《兽药管理条例》《饲料及饲料添加剂管理条例》
01：产出指标&gt;数量指标&gt;监督检查所有畜产品生产、经营、运输、存储环节管理相对人，与各县区齐抓共管，对县区监督工作进行复核，配合完成农业部等抽检监督工作，同时完成省、市级畜产品质量监测数量，兽药二维码追溯系统市县级监督设备，监督应用实施情况的监管
02：产出指标&gt;质量指标&gt;掌握行业管理政策及经营业务规则要求
03：产出指标&gt;时效指标&gt;完成监测指标，对辖区内畜产品安全形势总结
04：效益指标&gt;经济效益&gt;通过对畜产品质量安全管理进行管理，使百姓更加信任我们的产品，增加对产品的信心
05：效益指标&gt;社会效益&gt;对全市畜产品安全质量进行监测，实现全市范围100.0%覆盖
06：效益指标&gt;环境效益&gt;对管理相对人畜产品安全知识进行宣贯，加强无害化处理认识</t>
  </si>
  <si>
    <t>目标：
依据《中华人民共和国畜牧法》第九条、第三十八条，开展新品种、新技术引进工作；实行科普下乡，组织开展职业技能培训；推广普及先进实用技术；宣传畜牧业相关政策法律、法规等工作；畜牧品种改良、繁育体系建设、良种引进等工作
01：产出指标&gt;数量指标&gt;为辖区内养殖场（户）推广优良畜禽品种；检查辖区内种畜禽场，实行科普下乡，组织开展职业技能培训
02：产出指标&gt;质量指标&gt;宣传畜牧业相关政策法律、法规等工作
03：产出指标&gt;时效指标&gt;对辖区内种畜禽完成检查，开展新品种、新技术引进工作，根据养殖场需求，为其提供所需
04：效益指标&gt;经济效益&gt;通过引进优良品种，企业效益是否得到改善，通过资源化技术的利用，是否效益的改变
05：效益指标&gt;社会效益&gt;优良品种的认可程度，是否益于企业发展</t>
  </si>
  <si>
    <t>目标：
依据《中华人民共和国草原法》第四条 、第六条，草原生态、虫鼠害监测；草原保护、监管；草原防火与草业技术推广
01：产出指标&gt;数量指标&gt;督查辖区内草原；草原监测；草原防火
02：产出指标&gt;时效指标&gt;完成监测任务，按要求汇总上报
03：效益指标&gt;经济效益&gt;草原产出和面积是否改变
04：效益指标&gt;环境效益&gt;草原生态得到改善</t>
  </si>
  <si>
    <t>目标：
依据《畜禽规模养殖污染防治条例》第七条　国家鼓励和支持畜禽养殖污染防治以及畜禽养殖废弃物综合利用和无害化处理的科学技术研究和装备研发。各级人民政府应当支持先进技术的推广，促进畜禽养殖污染防治水平的提高
01：产出指标&gt;质量指标&gt;推广畜禽养殖场废弃物资源化利用技术
02：效益指标&gt;经济效益&gt;是否益于企业发展
03：效益指标&gt;环境效益&gt;改善生态环境</t>
  </si>
  <si>
    <t>目标：
依据中华人民共和国《农业技术推广法》第二十六条，推广南美白对虾健康养殖技术，提高养殖效益，提高我市南美白对虾养殖技术水平
01：产出指标&gt;数量指标&gt;亩产南美白对虾200公斤，亩效益5000元
02：产出指标&gt;质量指标&gt;南美白对虾平均规格50只/公斤，质量符合国家无公害水产品标准
03：产出指标&gt;成本指标&gt;亩成本控制在3000元以内，通过健康养殖模式，减少使用药品
04：效益指标&gt;经济效益&gt;亩增效益5000元，亩新增效益1500元
05：效益指标&gt;社会效益&gt;在全市推广健康养殖南美白对虾1000亩，增加社会效益150万元
06：效益指标&gt;环境效益&gt;通过健康养殖模式，减少药品的使用，降低养殖排水污染</t>
  </si>
  <si>
    <t>目标：
依据中华人民共和国《农业技术推广法》第二十六条，推广台湾泥鳅鱼健康养殖技术，提高养殖效益，提高我市台湾泥鳅鱼养殖技术水平
01：产出指标&gt;数量指标&gt;亩产台湾泥鳅鱼1000公斤，亩效益3000元
02：产出指标&gt;质量指标&gt;台湾泥鳅鱼平均规格10尾/公斤，质量符合国家无公害水产品标准
03：产出指标&gt;成本指标&gt;亩成本控制在13000元以内，通过健康养殖模式，减少使用药品
04：效益指标&gt;经济效益&gt;亩增效益3000元，亩新增效益1000元
05：效益指标&gt;社会效益&gt;在全市推广健康养殖台湾泥鳅鱼100亩，增加社会效益10万元
06：效益指标&gt;环境效益&gt;通过健康养殖模式，减少药品的使用，降低养殖排水污染</t>
  </si>
  <si>
    <t>目标：
1、保护区日常巡查工作，对在保护区内违法违规捕捞行为进行警告与处罚。
2、对向保护区内排污的企业或个人进行处罚，并通过水生生物增殖放流工作补偿受损水域生物资源。
3、保护区的基础设施建设及维护工作。
01：产出指标&gt;数量指标&gt;水产种质资源调查评估3万元，渔业水域生态保护环境监测 执法管理5万元</t>
  </si>
  <si>
    <t>目标：
依据辽海渔质字【2018】58号 辽宁省海洋与渔业厅关于印发2018年全省水产品质量安全监管工作要点的通知
01：产出指标&gt;数量指标&gt;完成农业农村部、省海洋与渔业厅、市级产地水产品质量安全抽检任务，完成省苗种局产地苗种质量安全抽检任务
02：产出指标&gt;时效指标&gt;按时完成抽检工作</t>
  </si>
  <si>
    <t>目标：
依据辽海渔质字【2018】63号 辽宁省海洋与渔业厅关于印发2018年辽宁省水产品质量安全监督执法实施方案的通知，完成上级下达的水产品质量安全抽检和检测工作
01：产出指标&gt;数量指标&gt;生产季节进行法律法规宣传
02：产出指标&gt;质量指标&gt;运用快速检测进行药残监测
03：产出指标&gt;时效指标&gt;按时完成抽检工作</t>
  </si>
  <si>
    <t>目标：
依据辽宁省第十届人民代表大会常务委员会第五次会议通过，第7号令公布，自2003年12月1日起实行《辽宁省海洋渔业安全管理条例》，加强海洋渔业安全管理，保障出海渔民生命财产安全
01：产出指标&gt;数量指标&gt;进行渔业安全检查所有渔船
02：产出指标&gt;质量指标&gt;检查达到预期效果
03：产出指标&gt;时效指标&gt;按期完成检查，及时掌握渔船动态
04：效益指标&gt;经济效益&gt;保障渔民生命财产安全
05：效益指标&gt;社会效益&gt;创造了良好的渔业安全生产环境</t>
  </si>
  <si>
    <t>目标：，
依据农机发（2008）1号《农业部关于印发〈农业机械质量投诉监督工作管理办法〉的通知》，新型农机具推广及农机质量监管项目100%完成
01：产出指标&gt;数量指标&gt;测深施肥试验示范300亩，穴直播试验20亩，出台省级地方标准1个，培训50人，宣传工作3次
02：效益指标&gt;经济效益&gt;深施肥节肥率达到20%，300亩节肥3000公斤以上</t>
  </si>
  <si>
    <t>目标：
依据《农业机械安全监督管理条例》2009年中华人民共和国国务院令第563号，完成对全市农机驾驶员及营机户进行安全宣传教育，使农机驾驶人考试、发牌、发证等工作走上规范化和标准化
01：产出指标&gt;数量指标&gt;完成农机安全生产宣传教育乡镇覆盖率85%以上，完成农机监理业务培训55人次，农机监理执法检查覆盖范围4个县区
02：效益指标&gt;经济效益&gt;提高全市农机化安全水平</t>
  </si>
  <si>
    <t>目标：
依据农业农村部办公厅文件，农办垦[2018]8号，农业农村部办公厅关于在部分垦区开展稻米提升试点工作的通知，项目计划用3年时间，在盘锦垦区实现优质水稻种植11.72万亩，辐射带动50万亩
01：产出指标&gt;数量指标&gt;种植面积11.72万亩，产量5.4万吨
02：效益指标&gt;经济效益&gt;水稻产值2.7亿元</t>
  </si>
  <si>
    <t>目标：
依据中共盘锦市委文件，盘委改发（2017）7号《盘锦市加快农垦改革发展综合试点实施方案》的通知，完成综合试点改革任务及省农垦改革专项试点任务
01：产出指标&gt;数量指标&gt;农垦体制机制有新成效，完成省级农垦改革专项试点任务
02：效益指标&gt;社会效益&gt;构建垦区集团化、企业化、市场化、产业化发展新格局，农垦建设成为全国农垦的新样板，现代农业的标杆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</si>
</sst>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0.00;* \-#,##0.00;* &quot;-&quot;??;@"/>
    <numFmt numFmtId="180" formatCode="0.00_);[Red]\(0.00\)"/>
    <numFmt numFmtId="181" formatCode="0.00_ "/>
    <numFmt numFmtId="182" formatCode="#,##0.00_ "/>
    <numFmt numFmtId="183" formatCode="#,##0.0000"/>
  </numFmts>
  <fonts count="79">
    <font>
      <sz val="10"/>
      <color indexed="8"/>
      <name val="Arial"/>
      <family val="2"/>
    </font>
    <font>
      <sz val="11"/>
      <name val="宋体"/>
      <family val="0"/>
    </font>
    <font>
      <sz val="11"/>
      <color indexed="8"/>
      <name val="宋体"/>
      <family val="0"/>
    </font>
    <font>
      <sz val="10"/>
      <color indexed="8"/>
      <name val="宋体"/>
      <family val="0"/>
    </font>
    <font>
      <sz val="9"/>
      <color indexed="8"/>
      <name val="宋体"/>
      <family val="0"/>
    </font>
    <font>
      <sz val="16"/>
      <color indexed="8"/>
      <name val="宋体"/>
      <family val="0"/>
    </font>
    <font>
      <sz val="9"/>
      <name val="宋体"/>
      <family val="0"/>
    </font>
    <font>
      <b/>
      <sz val="10"/>
      <color indexed="8"/>
      <name val="Arial"/>
      <family val="2"/>
    </font>
    <font>
      <sz val="16"/>
      <name val="宋体"/>
      <family val="0"/>
    </font>
    <font>
      <b/>
      <sz val="24"/>
      <name val="宋体"/>
      <family val="0"/>
    </font>
    <font>
      <b/>
      <sz val="11"/>
      <name val="宋体"/>
      <family val="0"/>
    </font>
    <font>
      <b/>
      <sz val="9"/>
      <name val="宋体"/>
      <family val="0"/>
    </font>
    <font>
      <sz val="10"/>
      <name val="宋体"/>
      <family val="0"/>
    </font>
    <font>
      <sz val="18"/>
      <color indexed="8"/>
      <name val="宋体"/>
      <family val="0"/>
    </font>
    <font>
      <sz val="12"/>
      <color indexed="8"/>
      <name val="宋体"/>
      <family val="0"/>
    </font>
    <font>
      <sz val="20"/>
      <color indexed="8"/>
      <name val="宋体"/>
      <family val="0"/>
    </font>
    <font>
      <sz val="20"/>
      <color indexed="8"/>
      <name val="Arial"/>
      <family val="2"/>
    </font>
    <font>
      <b/>
      <sz val="11"/>
      <color indexed="8"/>
      <name val="宋体"/>
      <family val="0"/>
    </font>
    <font>
      <b/>
      <sz val="10"/>
      <color indexed="8"/>
      <name val="宋体"/>
      <family val="0"/>
    </font>
    <font>
      <sz val="11"/>
      <color indexed="8"/>
      <name val="Arial"/>
      <family val="2"/>
    </font>
    <font>
      <sz val="11"/>
      <name val="Times New Roman"/>
      <family val="1"/>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sz val="11"/>
      <color indexed="53"/>
      <name val="宋体"/>
      <family val="0"/>
    </font>
    <font>
      <i/>
      <sz val="11"/>
      <color indexed="23"/>
      <name val="宋体"/>
      <family val="0"/>
    </font>
    <font>
      <u val="single"/>
      <sz val="11"/>
      <color indexed="12"/>
      <name val="宋体"/>
      <family val="0"/>
    </font>
    <font>
      <b/>
      <sz val="11"/>
      <color indexed="9"/>
      <name val="宋体"/>
      <family val="0"/>
    </font>
    <font>
      <b/>
      <sz val="11"/>
      <color indexed="54"/>
      <name val="宋体"/>
      <family val="0"/>
    </font>
    <font>
      <sz val="11"/>
      <color indexed="16"/>
      <name val="宋体"/>
      <family val="0"/>
    </font>
    <font>
      <b/>
      <sz val="18"/>
      <color indexed="54"/>
      <name val="宋体"/>
      <family val="0"/>
    </font>
    <font>
      <u val="single"/>
      <sz val="11"/>
      <color indexed="20"/>
      <name val="宋体"/>
      <family val="0"/>
    </font>
    <font>
      <b/>
      <sz val="11"/>
      <color indexed="63"/>
      <name val="宋体"/>
      <family val="0"/>
    </font>
    <font>
      <sz val="11"/>
      <color indexed="62"/>
      <name val="宋体"/>
      <family val="0"/>
    </font>
    <font>
      <sz val="11"/>
      <color indexed="10"/>
      <name val="宋体"/>
      <family val="0"/>
    </font>
    <font>
      <b/>
      <sz val="11"/>
      <color indexed="53"/>
      <name val="宋体"/>
      <family val="0"/>
    </font>
    <font>
      <sz val="11"/>
      <color indexed="17"/>
      <name val="宋体"/>
      <family val="0"/>
    </font>
    <font>
      <b/>
      <sz val="13"/>
      <color indexed="54"/>
      <name val="宋体"/>
      <family val="0"/>
    </font>
    <font>
      <b/>
      <sz val="15"/>
      <color indexed="54"/>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2"/>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9"/>
      <color theme="1"/>
      <name val="Calibri"/>
      <family val="0"/>
    </font>
    <font>
      <sz val="16"/>
      <color theme="1"/>
      <name val="宋体"/>
      <family val="0"/>
    </font>
    <font>
      <sz val="10"/>
      <color theme="1"/>
      <name val="宋体"/>
      <family val="0"/>
    </font>
    <font>
      <sz val="11"/>
      <color theme="1"/>
      <name val="宋体"/>
      <family val="0"/>
    </font>
    <font>
      <sz val="9"/>
      <color theme="1"/>
      <name val="宋体"/>
      <family val="0"/>
    </font>
    <font>
      <sz val="10"/>
      <color indexed="8"/>
      <name val="Calibri"/>
      <family val="0"/>
    </font>
    <font>
      <sz val="11"/>
      <name val="Calibri"/>
      <family val="0"/>
    </font>
    <font>
      <sz val="11"/>
      <color indexed="8"/>
      <name val="Calibri"/>
      <family val="0"/>
    </font>
    <font>
      <b/>
      <sz val="11"/>
      <color indexed="8"/>
      <name val="Calibri"/>
      <family val="0"/>
    </font>
    <font>
      <b/>
      <sz val="11"/>
      <name val="Calibri"/>
      <family val="0"/>
    </font>
    <font>
      <sz val="16"/>
      <color indexed="8"/>
      <name val="Calibri"/>
      <family val="0"/>
    </font>
    <font>
      <sz val="11"/>
      <color rgb="FF00000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8"/>
      </left>
      <right style="thin">
        <color indexed="8"/>
      </right>
      <top>
        <color indexed="8"/>
      </top>
      <bottom style="thin">
        <color indexed="8"/>
      </bottom>
    </border>
    <border>
      <left style="thin"/>
      <right style="thin"/>
      <top style="thin"/>
      <bottom/>
    </border>
    <border>
      <left>
        <color indexed="8"/>
      </left>
      <right style="thin">
        <color indexed="8"/>
      </right>
      <top>
        <color indexed="8"/>
      </top>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vertical="center"/>
      <protection/>
    </xf>
    <xf numFmtId="0" fontId="6" fillId="0" borderId="0">
      <alignment/>
      <protection/>
    </xf>
    <xf numFmtId="0" fontId="46" fillId="2" borderId="0" applyNumberFormat="0" applyBorder="0" applyAlignment="0" applyProtection="0"/>
    <xf numFmtId="0" fontId="47" fillId="3" borderId="0" applyNumberFormat="0" applyBorder="0" applyAlignment="0" applyProtection="0"/>
    <xf numFmtId="0" fontId="48" fillId="4" borderId="1" applyNumberFormat="0" applyAlignment="0" applyProtection="0"/>
    <xf numFmtId="0" fontId="49" fillId="5" borderId="2" applyNumberFormat="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0" borderId="3" applyNumberFormat="0" applyFill="0" applyAlignment="0" applyProtection="0"/>
    <xf numFmtId="0" fontId="47" fillId="7" borderId="0" applyNumberFormat="0" applyBorder="0" applyAlignment="0" applyProtection="0"/>
    <xf numFmtId="177" fontId="0" fillId="0" borderId="0">
      <alignment/>
      <protection/>
    </xf>
    <xf numFmtId="0" fontId="47" fillId="8" borderId="0" applyNumberFormat="0" applyBorder="0" applyAlignment="0" applyProtection="0"/>
    <xf numFmtId="0" fontId="54" fillId="0" borderId="0" applyNumberFormat="0" applyFill="0" applyBorder="0" applyAlignment="0" applyProtection="0"/>
    <xf numFmtId="0" fontId="46" fillId="9"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176" fontId="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21" fillId="0" borderId="0">
      <alignment/>
      <protection/>
    </xf>
    <xf numFmtId="0" fontId="47" fillId="13" borderId="0" applyNumberFormat="0" applyBorder="0" applyAlignment="0" applyProtection="0"/>
    <xf numFmtId="0" fontId="59" fillId="0" borderId="6" applyNumberFormat="0" applyFill="0" applyAlignment="0" applyProtection="0"/>
    <xf numFmtId="0" fontId="55" fillId="0" borderId="0" applyNumberFormat="0" applyFill="0" applyBorder="0" applyAlignment="0" applyProtection="0"/>
    <xf numFmtId="0" fontId="47" fillId="14" borderId="0" applyNumberFormat="0" applyBorder="0" applyAlignment="0" applyProtection="0"/>
    <xf numFmtId="45" fontId="0" fillId="0" borderId="0">
      <alignment/>
      <protection/>
    </xf>
    <xf numFmtId="0" fontId="60" fillId="0" borderId="0" applyNumberFormat="0" applyFill="0" applyBorder="0" applyAlignment="0" applyProtection="0"/>
    <xf numFmtId="0" fontId="47" fillId="15" borderId="0" applyNumberFormat="0" applyBorder="0" applyAlignment="0" applyProtection="0"/>
    <xf numFmtId="0" fontId="61" fillId="16" borderId="7" applyNumberFormat="0" applyFont="0" applyAlignment="0" applyProtection="0"/>
    <xf numFmtId="0" fontId="46" fillId="17" borderId="0" applyNumberFormat="0" applyBorder="0" applyAlignment="0" applyProtection="0"/>
    <xf numFmtId="0" fontId="62" fillId="18" borderId="0" applyNumberFormat="0" applyBorder="0" applyAlignment="0" applyProtection="0"/>
    <xf numFmtId="0" fontId="47" fillId="19" borderId="0" applyNumberFormat="0" applyBorder="0" applyAlignment="0" applyProtection="0"/>
    <xf numFmtId="0" fontId="63" fillId="20" borderId="0" applyNumberFormat="0" applyBorder="0" applyAlignment="0" applyProtection="0"/>
    <xf numFmtId="0" fontId="64" fillId="4" borderId="8" applyNumberFormat="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9" fontId="0" fillId="0" borderId="0">
      <alignment/>
      <protection/>
    </xf>
    <xf numFmtId="0" fontId="46" fillId="26" borderId="0" applyNumberFormat="0" applyBorder="0" applyAlignment="0" applyProtection="0"/>
    <xf numFmtId="178" fontId="0" fillId="0" borderId="0">
      <alignment/>
      <protection/>
    </xf>
    <xf numFmtId="0" fontId="46" fillId="27" borderId="0" applyNumberFormat="0" applyBorder="0" applyAlignment="0" applyProtection="0"/>
    <xf numFmtId="0" fontId="47" fillId="28" borderId="0" applyNumberFormat="0" applyBorder="0" applyAlignment="0" applyProtection="0"/>
    <xf numFmtId="0" fontId="65" fillId="29" borderId="8" applyNumberFormat="0" applyAlignment="0" applyProtection="0"/>
    <xf numFmtId="0" fontId="47" fillId="30" borderId="0" applyNumberFormat="0" applyBorder="0" applyAlignment="0" applyProtection="0"/>
    <xf numFmtId="0" fontId="46" fillId="31" borderId="0" applyNumberFormat="0" applyBorder="0" applyAlignment="0" applyProtection="0"/>
    <xf numFmtId="0" fontId="47" fillId="32" borderId="0" applyNumberFormat="0" applyBorder="0" applyAlignment="0" applyProtection="0"/>
  </cellStyleXfs>
  <cellXfs count="246">
    <xf numFmtId="0" fontId="0" fillId="0" borderId="0" xfId="0" applyAlignment="1">
      <alignment/>
    </xf>
    <xf numFmtId="0" fontId="47" fillId="0" borderId="0"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68" fillId="0" borderId="0" xfId="0" applyFont="1" applyFill="1" applyBorder="1" applyAlignment="1">
      <alignment horizontal="center" vertical="center"/>
    </xf>
    <xf numFmtId="0" fontId="69" fillId="0" borderId="0" xfId="0" applyFont="1" applyFill="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vertical="center"/>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xf>
    <xf numFmtId="0" fontId="70" fillId="0" borderId="9" xfId="0" applyFont="1" applyFill="1" applyBorder="1" applyAlignment="1">
      <alignment vertical="center" wrapText="1"/>
    </xf>
    <xf numFmtId="0" fontId="70" fillId="0" borderId="9" xfId="0" applyFont="1" applyFill="1" applyBorder="1" applyAlignment="1">
      <alignment vertical="center"/>
    </xf>
    <xf numFmtId="179" fontId="6" fillId="0" borderId="10" xfId="35" applyNumberFormat="1" applyFont="1" applyFill="1" applyBorder="1" applyAlignment="1">
      <alignment horizontal="center" vertical="center" wrapText="1"/>
      <protection/>
    </xf>
    <xf numFmtId="49" fontId="6" fillId="0" borderId="11" xfId="0" applyNumberFormat="1" applyFont="1" applyFill="1" applyBorder="1" applyAlignment="1">
      <alignment horizontal="left" vertical="center" wrapText="1"/>
    </xf>
    <xf numFmtId="179" fontId="6" fillId="0" borderId="11" xfId="35" applyNumberFormat="1" applyFont="1" applyFill="1" applyBorder="1" applyAlignment="1">
      <alignment horizontal="right" vertical="center" wrapText="1"/>
      <protection/>
    </xf>
    <xf numFmtId="0" fontId="71" fillId="0" borderId="0" xfId="0" applyFont="1" applyFill="1" applyBorder="1" applyAlignment="1">
      <alignment horizontal="center" vertical="center"/>
    </xf>
    <xf numFmtId="0" fontId="71" fillId="0" borderId="0" xfId="0" applyFont="1" applyFill="1" applyAlignment="1">
      <alignment horizontal="center" vertical="center"/>
    </xf>
    <xf numFmtId="0" fontId="71" fillId="0" borderId="0" xfId="0" applyFont="1" applyFill="1" applyBorder="1" applyAlignment="1">
      <alignment vertical="center"/>
    </xf>
    <xf numFmtId="0" fontId="71" fillId="0" borderId="9" xfId="0" applyFont="1" applyFill="1" applyBorder="1" applyAlignment="1">
      <alignment horizontal="center" vertical="center" wrapText="1"/>
    </xf>
    <xf numFmtId="0" fontId="71" fillId="0" borderId="9" xfId="0" applyFont="1" applyFill="1" applyBorder="1" applyAlignment="1">
      <alignment vertical="center"/>
    </xf>
    <xf numFmtId="179" fontId="6" fillId="0" borderId="9" xfId="35" applyNumberFormat="1" applyFont="1" applyFill="1" applyBorder="1" applyAlignment="1">
      <alignment horizontal="right" vertical="center" wrapText="1"/>
      <protection/>
    </xf>
    <xf numFmtId="0" fontId="71" fillId="11" borderId="9" xfId="0" applyFont="1" applyFill="1" applyBorder="1" applyAlignment="1">
      <alignment vertical="center" wrapText="1"/>
    </xf>
    <xf numFmtId="0" fontId="69" fillId="0" borderId="0" xfId="0" applyFont="1" applyFill="1" applyAlignment="1">
      <alignment horizontal="right" vertical="center"/>
    </xf>
    <xf numFmtId="0" fontId="69" fillId="0" borderId="0" xfId="0" applyFont="1" applyFill="1" applyBorder="1" applyAlignment="1">
      <alignment horizontal="right" vertical="center"/>
    </xf>
    <xf numFmtId="0" fontId="69" fillId="0" borderId="0" xfId="0" applyFont="1" applyFill="1" applyBorder="1" applyAlignment="1">
      <alignment horizontal="right" vertical="center"/>
    </xf>
    <xf numFmtId="0" fontId="72"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8" fillId="0" borderId="0" xfId="16" applyNumberFormat="1" applyFont="1" applyFill="1" applyAlignment="1" applyProtection="1">
      <alignment horizontal="center" vertical="center"/>
      <protection/>
    </xf>
    <xf numFmtId="0" fontId="9" fillId="0" borderId="0" xfId="0" applyFont="1" applyAlignment="1">
      <alignment horizontal="center" vertical="center"/>
    </xf>
    <xf numFmtId="0" fontId="73" fillId="0" borderId="12" xfId="0" applyFont="1" applyBorder="1" applyAlignment="1">
      <alignment horizontal="center" vertical="center"/>
    </xf>
    <xf numFmtId="0" fontId="73" fillId="0" borderId="12" xfId="0" applyFont="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49" fontId="10" fillId="0" borderId="9" xfId="0" applyNumberFormat="1" applyFont="1" applyFill="1" applyBorder="1" applyAlignment="1">
      <alignment vertical="center" wrapText="1"/>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vertical="center" wrapText="1"/>
    </xf>
    <xf numFmtId="49" fontId="10" fillId="0" borderId="11" xfId="0" applyNumberFormat="1" applyFont="1" applyFill="1" applyBorder="1" applyAlignment="1">
      <alignment vertical="center" wrapText="1"/>
    </xf>
    <xf numFmtId="49" fontId="6" fillId="33" borderId="11" xfId="0" applyNumberFormat="1" applyFont="1" applyFill="1" applyBorder="1" applyAlignment="1">
      <alignment horizontal="left" vertical="center" wrapText="1"/>
    </xf>
    <xf numFmtId="0" fontId="73" fillId="0" borderId="11" xfId="0" applyFont="1" applyBorder="1" applyAlignment="1">
      <alignment horizontal="center" vertical="center"/>
    </xf>
    <xf numFmtId="0" fontId="73" fillId="0" borderId="14" xfId="0" applyFont="1" applyBorder="1" applyAlignment="1">
      <alignment horizontal="center" vertical="center"/>
    </xf>
    <xf numFmtId="0" fontId="73" fillId="0" borderId="9" xfId="0" applyFont="1" applyBorder="1" applyAlignment="1">
      <alignment horizontal="center" vertical="center"/>
    </xf>
    <xf numFmtId="0" fontId="73"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179" fontId="11" fillId="33" borderId="10" xfId="35" applyNumberFormat="1" applyFont="1" applyFill="1" applyBorder="1" applyAlignment="1">
      <alignment horizontal="center" vertical="center" wrapText="1"/>
      <protection/>
    </xf>
    <xf numFmtId="49" fontId="1" fillId="0" borderId="9" xfId="0" applyNumberFormat="1" applyFont="1" applyFill="1" applyBorder="1" applyAlignment="1">
      <alignment horizontal="center" vertical="center" wrapText="1"/>
    </xf>
    <xf numFmtId="179" fontId="6" fillId="33" borderId="11" xfId="35" applyNumberFormat="1" applyFont="1" applyFill="1" applyBorder="1" applyAlignment="1">
      <alignment horizontal="right" vertical="center" wrapText="1"/>
      <protection/>
    </xf>
    <xf numFmtId="0" fontId="12" fillId="0" borderId="0" xfId="16" applyFont="1" applyFill="1" applyBorder="1" applyAlignment="1">
      <alignment horizontal="right" vertical="center"/>
      <protection/>
    </xf>
    <xf numFmtId="0" fontId="12" fillId="0" borderId="15" xfId="16" applyFont="1" applyFill="1" applyBorder="1" applyAlignment="1">
      <alignment horizontal="right" vertical="center"/>
      <protection/>
    </xf>
    <xf numFmtId="0" fontId="73" fillId="0" borderId="16" xfId="0" applyFont="1" applyBorder="1" applyAlignment="1">
      <alignment horizontal="center" vertical="center"/>
    </xf>
    <xf numFmtId="179" fontId="11" fillId="33" borderId="9" xfId="35" applyNumberFormat="1" applyFont="1" applyFill="1" applyBorder="1" applyAlignment="1">
      <alignment horizontal="center" vertical="center" wrapText="1"/>
      <protection/>
    </xf>
    <xf numFmtId="180" fontId="10" fillId="0" borderId="9" xfId="0" applyNumberFormat="1" applyFont="1" applyFill="1" applyBorder="1" applyAlignment="1">
      <alignment horizontal="right" vertical="center" wrapText="1"/>
    </xf>
    <xf numFmtId="179" fontId="6" fillId="33" borderId="9" xfId="35" applyNumberFormat="1" applyFont="1" applyFill="1" applyBorder="1" applyAlignment="1">
      <alignment horizontal="right" vertical="center" wrapText="1"/>
      <protection/>
    </xf>
    <xf numFmtId="180" fontId="1" fillId="0" borderId="9" xfId="0" applyNumberFormat="1" applyFont="1" applyFill="1" applyBorder="1" applyAlignment="1">
      <alignment horizontal="right" vertical="center" wrapText="1"/>
    </xf>
    <xf numFmtId="49" fontId="11" fillId="33" borderId="11" xfId="0" applyNumberFormat="1" applyFont="1" applyFill="1" applyBorder="1" applyAlignment="1">
      <alignment horizontal="center" vertical="center" wrapText="1"/>
    </xf>
    <xf numFmtId="49" fontId="11" fillId="33" borderId="11" xfId="0" applyNumberFormat="1" applyFont="1" applyFill="1" applyBorder="1" applyAlignment="1">
      <alignment horizontal="left" vertical="center" wrapText="1"/>
    </xf>
    <xf numFmtId="179" fontId="11" fillId="33" borderId="11" xfId="35" applyNumberFormat="1" applyFont="1" applyFill="1" applyBorder="1" applyAlignment="1">
      <alignment horizontal="right" vertical="center" wrapText="1"/>
      <protection/>
    </xf>
    <xf numFmtId="179" fontId="11" fillId="33" borderId="9" xfId="35" applyNumberFormat="1" applyFont="1" applyFill="1" applyBorder="1" applyAlignment="1">
      <alignment horizontal="right" vertical="center" wrapText="1"/>
      <protection/>
    </xf>
    <xf numFmtId="179" fontId="11" fillId="33" borderId="11" xfId="35" applyNumberFormat="1" applyFont="1" applyFill="1" applyBorder="1" applyAlignment="1">
      <alignment horizontal="center" vertical="center" wrapText="1"/>
      <protection/>
    </xf>
    <xf numFmtId="180" fontId="10" fillId="0" borderId="9" xfId="0" applyNumberFormat="1" applyFont="1" applyFill="1" applyBorder="1" applyAlignment="1">
      <alignment horizontal="center" vertical="center" wrapText="1"/>
    </xf>
    <xf numFmtId="0" fontId="0" fillId="0" borderId="0" xfId="0" applyFont="1" applyFill="1" applyAlignment="1">
      <alignment/>
    </xf>
    <xf numFmtId="0" fontId="0" fillId="0" borderId="0" xfId="0" applyFill="1" applyAlignment="1">
      <alignment/>
    </xf>
    <xf numFmtId="0" fontId="13" fillId="0" borderId="0" xfId="0" applyFont="1" applyAlignment="1">
      <alignment horizontal="center"/>
    </xf>
    <xf numFmtId="0" fontId="3" fillId="0" borderId="0" xfId="0" applyFont="1" applyAlignment="1">
      <alignment horizontal="right"/>
    </xf>
    <xf numFmtId="0" fontId="14" fillId="0" borderId="9" xfId="0" applyFont="1" applyFill="1" applyBorder="1" applyAlignment="1">
      <alignment horizontal="center" vertical="center"/>
    </xf>
    <xf numFmtId="4" fontId="14" fillId="0" borderId="9" xfId="0" applyNumberFormat="1" applyFont="1" applyFill="1" applyBorder="1" applyAlignment="1">
      <alignment horizontal="right" vertical="center"/>
    </xf>
    <xf numFmtId="0" fontId="14" fillId="0" borderId="9" xfId="0" applyFont="1" applyFill="1" applyBorder="1" applyAlignment="1">
      <alignment horizontal="left" vertical="center"/>
    </xf>
    <xf numFmtId="0" fontId="14" fillId="0" borderId="9" xfId="0" applyFont="1" applyFill="1" applyBorder="1" applyAlignment="1">
      <alignment horizontal="right" vertical="center"/>
    </xf>
    <xf numFmtId="0" fontId="5" fillId="0" borderId="0" xfId="0" applyFont="1" applyAlignment="1">
      <alignment horizont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9" xfId="0" applyBorder="1" applyAlignment="1">
      <alignment horizontal="center" vertical="center"/>
    </xf>
    <xf numFmtId="0" fontId="2" fillId="0" borderId="0" xfId="0" applyFont="1" applyBorder="1" applyAlignment="1">
      <alignment horizontal="left" vertical="center" shrinkToFit="1"/>
    </xf>
    <xf numFmtId="0" fontId="0" fillId="0" borderId="14" xfId="0" applyBorder="1" applyAlignment="1">
      <alignment horizontal="center" vertical="center"/>
    </xf>
    <xf numFmtId="0" fontId="3" fillId="0" borderId="9" xfId="0" applyFont="1" applyBorder="1" applyAlignment="1">
      <alignment horizontal="center" vertical="center" wrapText="1"/>
    </xf>
    <xf numFmtId="0" fontId="0" fillId="0" borderId="16" xfId="0" applyBorder="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0" fontId="74" fillId="0" borderId="9" xfId="0" applyFont="1" applyBorder="1" applyAlignment="1">
      <alignment horizontal="center" vertical="center"/>
    </xf>
    <xf numFmtId="181" fontId="75" fillId="0" borderId="9" xfId="0" applyNumberFormat="1" applyFont="1" applyBorder="1" applyAlignment="1">
      <alignment horizontal="center" vertical="center"/>
    </xf>
    <xf numFmtId="181" fontId="75" fillId="0" borderId="13" xfId="0" applyNumberFormat="1" applyFont="1" applyBorder="1" applyAlignment="1">
      <alignment horizontal="center" vertical="center"/>
    </xf>
    <xf numFmtId="49" fontId="76" fillId="0" borderId="9" xfId="0" applyNumberFormat="1" applyFont="1" applyFill="1" applyBorder="1" applyAlignment="1" applyProtection="1">
      <alignment horizontal="left" vertical="center" wrapText="1"/>
      <protection/>
    </xf>
    <xf numFmtId="0" fontId="76" fillId="0" borderId="9" xfId="0" applyNumberFormat="1" applyFont="1" applyFill="1" applyBorder="1" applyAlignment="1" applyProtection="1">
      <alignment horizontal="left" vertical="center" wrapText="1"/>
      <protection/>
    </xf>
    <xf numFmtId="49" fontId="73" fillId="0" borderId="9" xfId="0" applyNumberFormat="1" applyFont="1" applyFill="1" applyBorder="1" applyAlignment="1" applyProtection="1">
      <alignment horizontal="left" vertical="center" wrapText="1"/>
      <protection/>
    </xf>
    <xf numFmtId="0" fontId="73" fillId="0" borderId="9" xfId="0" applyNumberFormat="1" applyFont="1" applyFill="1" applyBorder="1" applyAlignment="1" applyProtection="1">
      <alignment horizontal="left" vertical="center" wrapText="1"/>
      <protection/>
    </xf>
    <xf numFmtId="0" fontId="76" fillId="0" borderId="17" xfId="0" applyFont="1" applyFill="1" applyBorder="1" applyAlignment="1">
      <alignment horizontal="left" vertical="center"/>
    </xf>
    <xf numFmtId="0" fontId="73" fillId="0" borderId="17" xfId="0" applyFont="1" applyFill="1" applyBorder="1" applyAlignment="1">
      <alignment horizontal="left" vertical="center"/>
    </xf>
    <xf numFmtId="49" fontId="73" fillId="0" borderId="18" xfId="0" applyNumberFormat="1" applyFont="1" applyFill="1" applyBorder="1" applyAlignment="1" applyProtection="1">
      <alignment horizontal="left" vertical="center" wrapText="1"/>
      <protection/>
    </xf>
    <xf numFmtId="0" fontId="73" fillId="0" borderId="19" xfId="0" applyFont="1" applyFill="1" applyBorder="1" applyAlignment="1">
      <alignment horizontal="left" vertical="center"/>
    </xf>
    <xf numFmtId="0" fontId="73" fillId="0" borderId="9" xfId="0" applyFont="1" applyFill="1" applyBorder="1" applyAlignment="1">
      <alignment horizontal="left" vertical="center"/>
    </xf>
    <xf numFmtId="0" fontId="76" fillId="0" borderId="9" xfId="0" applyFont="1" applyFill="1" applyBorder="1" applyAlignment="1">
      <alignment horizontal="left" vertical="center"/>
    </xf>
    <xf numFmtId="0" fontId="74" fillId="0" borderId="9" xfId="0" applyFont="1" applyBorder="1" applyAlignment="1">
      <alignment horizontal="center" vertical="center" wrapText="1"/>
    </xf>
    <xf numFmtId="0" fontId="74" fillId="0" borderId="12" xfId="0" applyFont="1" applyBorder="1" applyAlignment="1">
      <alignment horizontal="center" vertical="center"/>
    </xf>
    <xf numFmtId="0" fontId="74" fillId="0" borderId="9" xfId="0" applyFont="1" applyBorder="1" applyAlignment="1">
      <alignment horizontal="center" vertical="center"/>
    </xf>
    <xf numFmtId="0" fontId="74" fillId="0" borderId="20" xfId="0" applyFont="1" applyBorder="1" applyAlignment="1">
      <alignment horizontal="center" vertical="center"/>
    </xf>
    <xf numFmtId="0" fontId="74" fillId="0" borderId="13" xfId="0" applyFont="1" applyBorder="1" applyAlignment="1">
      <alignment horizontal="center" vertical="center"/>
    </xf>
    <xf numFmtId="180" fontId="75" fillId="0" borderId="9" xfId="0" applyNumberFormat="1" applyFont="1" applyBorder="1" applyAlignment="1">
      <alignment horizontal="right" vertical="center"/>
    </xf>
    <xf numFmtId="180" fontId="76" fillId="0" borderId="9" xfId="0" applyNumberFormat="1" applyFont="1" applyFill="1" applyBorder="1" applyAlignment="1" applyProtection="1">
      <alignment horizontal="right" vertical="center"/>
      <protection/>
    </xf>
    <xf numFmtId="180" fontId="73" fillId="0" borderId="9" xfId="0" applyNumberFormat="1" applyFont="1" applyFill="1" applyBorder="1" applyAlignment="1" applyProtection="1">
      <alignment horizontal="right" vertical="center"/>
      <protection/>
    </xf>
    <xf numFmtId="180" fontId="74" fillId="0" borderId="9" xfId="0" applyNumberFormat="1" applyFont="1" applyFill="1" applyBorder="1" applyAlignment="1">
      <alignment horizontal="center" vertical="center"/>
    </xf>
    <xf numFmtId="180" fontId="74" fillId="0" borderId="9" xfId="0" applyNumberFormat="1" applyFont="1" applyFill="1" applyBorder="1" applyAlignment="1">
      <alignment horizontal="center" vertical="center"/>
    </xf>
    <xf numFmtId="180" fontId="74" fillId="0" borderId="9" xfId="0" applyNumberFormat="1" applyFont="1" applyBorder="1" applyAlignment="1">
      <alignment horizontal="center" vertical="center"/>
    </xf>
    <xf numFmtId="180" fontId="73" fillId="0" borderId="18" xfId="0" applyNumberFormat="1" applyFont="1" applyFill="1" applyBorder="1" applyAlignment="1" applyProtection="1">
      <alignment horizontal="right" vertical="center"/>
      <protection/>
    </xf>
    <xf numFmtId="180" fontId="74" fillId="0" borderId="9" xfId="0" applyNumberFormat="1" applyFont="1" applyBorder="1" applyAlignment="1">
      <alignment vertical="center"/>
    </xf>
    <xf numFmtId="0" fontId="74" fillId="0" borderId="9" xfId="0" applyFont="1" applyFill="1" applyBorder="1" applyAlignment="1">
      <alignment horizontal="center" vertical="center"/>
    </xf>
    <xf numFmtId="180" fontId="74" fillId="0" borderId="9" xfId="0" applyNumberFormat="1" applyFont="1" applyFill="1" applyBorder="1" applyAlignment="1">
      <alignment horizontal="center" vertical="center" wrapText="1"/>
    </xf>
    <xf numFmtId="180" fontId="74" fillId="0" borderId="9" xfId="0" applyNumberFormat="1" applyFont="1" applyFill="1" applyBorder="1" applyAlignment="1">
      <alignment vertical="center"/>
    </xf>
    <xf numFmtId="180" fontId="74" fillId="0" borderId="9" xfId="0" applyNumberFormat="1" applyFont="1" applyBorder="1" applyAlignment="1">
      <alignment vertical="center"/>
    </xf>
    <xf numFmtId="0" fontId="74" fillId="0" borderId="11" xfId="0" applyFont="1" applyBorder="1" applyAlignment="1">
      <alignment horizontal="center" vertical="center"/>
    </xf>
    <xf numFmtId="0" fontId="74" fillId="0" borderId="14" xfId="0" applyFont="1" applyBorder="1" applyAlignment="1">
      <alignment horizontal="center" vertical="center"/>
    </xf>
    <xf numFmtId="0" fontId="74" fillId="0" borderId="16" xfId="0" applyFont="1" applyBorder="1" applyAlignment="1">
      <alignment horizontal="center" vertical="center"/>
    </xf>
    <xf numFmtId="0" fontId="74" fillId="0" borderId="9" xfId="0" applyFont="1" applyBorder="1" applyAlignment="1">
      <alignment horizontal="center" vertical="center" wrapText="1"/>
    </xf>
    <xf numFmtId="180" fontId="74" fillId="0" borderId="11" xfId="0" applyNumberFormat="1" applyFont="1" applyFill="1" applyBorder="1" applyAlignment="1">
      <alignment vertical="center"/>
    </xf>
    <xf numFmtId="180" fontId="74" fillId="0" borderId="9"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180" fontId="74" fillId="0" borderId="13" xfId="0" applyNumberFormat="1" applyFont="1" applyFill="1" applyBorder="1" applyAlignment="1">
      <alignment horizontal="center" vertical="center" wrapText="1"/>
    </xf>
    <xf numFmtId="181" fontId="7" fillId="0" borderId="0" xfId="0" applyNumberFormat="1" applyFont="1" applyAlignment="1">
      <alignment/>
    </xf>
    <xf numFmtId="0" fontId="0" fillId="0" borderId="0" xfId="0" applyFont="1" applyAlignment="1">
      <alignment/>
    </xf>
    <xf numFmtId="0" fontId="77" fillId="0" borderId="0" xfId="0" applyFont="1" applyAlignment="1">
      <alignment horizontal="center"/>
    </xf>
    <xf numFmtId="181" fontId="18" fillId="0" borderId="9" xfId="0" applyNumberFormat="1" applyFont="1" applyBorder="1" applyAlignment="1">
      <alignment horizontal="center" vertical="center"/>
    </xf>
    <xf numFmtId="181" fontId="18" fillId="0" borderId="13" xfId="0" applyNumberFormat="1" applyFont="1" applyBorder="1" applyAlignment="1">
      <alignment horizontal="center" vertical="center"/>
    </xf>
    <xf numFmtId="49" fontId="10"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left" vertical="center" wrapText="1"/>
      <protection/>
    </xf>
    <xf numFmtId="49" fontId="1" fillId="0" borderId="18" xfId="0" applyNumberFormat="1" applyFont="1" applyFill="1" applyBorder="1" applyAlignment="1" applyProtection="1">
      <alignment horizontal="left" vertical="center" wrapText="1"/>
      <protection/>
    </xf>
    <xf numFmtId="0" fontId="78" fillId="0" borderId="9" xfId="0" applyFont="1" applyFill="1" applyBorder="1" applyAlignment="1">
      <alignment vertical="center"/>
    </xf>
    <xf numFmtId="0" fontId="74" fillId="0" borderId="9" xfId="0" applyFont="1" applyFill="1" applyBorder="1" applyAlignment="1">
      <alignment horizontal="left" vertical="center" shrinkToFit="1"/>
    </xf>
    <xf numFmtId="181" fontId="75" fillId="0" borderId="9" xfId="0" applyNumberFormat="1" applyFont="1" applyBorder="1" applyAlignment="1">
      <alignment horizontal="right" vertical="center"/>
    </xf>
    <xf numFmtId="181" fontId="76" fillId="0" borderId="9" xfId="0" applyNumberFormat="1" applyFont="1" applyFill="1" applyBorder="1" applyAlignment="1" applyProtection="1">
      <alignment horizontal="right" vertical="center"/>
      <protection/>
    </xf>
    <xf numFmtId="181" fontId="74" fillId="0" borderId="9" xfId="0" applyNumberFormat="1" applyFont="1" applyBorder="1" applyAlignment="1">
      <alignment horizontal="right" vertical="center"/>
    </xf>
    <xf numFmtId="181" fontId="73" fillId="0" borderId="9" xfId="0" applyNumberFormat="1" applyFont="1" applyFill="1" applyBorder="1" applyAlignment="1" applyProtection="1">
      <alignment horizontal="right" vertical="center"/>
      <protection/>
    </xf>
    <xf numFmtId="181" fontId="73" fillId="0" borderId="18" xfId="0" applyNumberFormat="1" applyFont="1" applyFill="1" applyBorder="1" applyAlignment="1" applyProtection="1">
      <alignment horizontal="right" vertical="center"/>
      <protection/>
    </xf>
    <xf numFmtId="181" fontId="74" fillId="0" borderId="18" xfId="0" applyNumberFormat="1" applyFont="1" applyBorder="1" applyAlignment="1">
      <alignment horizontal="right" vertical="center"/>
    </xf>
    <xf numFmtId="181" fontId="74" fillId="0" borderId="9" xfId="0" applyNumberFormat="1" applyFont="1" applyBorder="1" applyAlignment="1">
      <alignment horizontal="right" vertical="center"/>
    </xf>
    <xf numFmtId="181" fontId="74" fillId="0" borderId="9" xfId="0" applyNumberFormat="1" applyFont="1" applyBorder="1" applyAlignment="1">
      <alignment horizontal="right" vertical="center" shrinkToFit="1"/>
    </xf>
    <xf numFmtId="181" fontId="74" fillId="0" borderId="9" xfId="0" applyNumberFormat="1" applyFont="1" applyBorder="1" applyAlignment="1">
      <alignment horizontal="right" vertical="center"/>
    </xf>
    <xf numFmtId="181" fontId="74" fillId="0" borderId="9" xfId="0" applyNumberFormat="1" applyFont="1" applyFill="1" applyBorder="1" applyAlignment="1">
      <alignment horizontal="right" vertical="center" shrinkToFit="1"/>
    </xf>
    <xf numFmtId="181" fontId="75" fillId="0" borderId="9" xfId="0" applyNumberFormat="1" applyFont="1" applyBorder="1" applyAlignment="1">
      <alignment horizontal="right" vertical="center" wrapText="1"/>
    </xf>
    <xf numFmtId="181" fontId="74" fillId="0" borderId="9" xfId="0" applyNumberFormat="1" applyFont="1" applyBorder="1" applyAlignment="1">
      <alignment horizontal="right" vertical="center" wrapText="1"/>
    </xf>
    <xf numFmtId="181" fontId="74" fillId="0" borderId="9" xfId="0" applyNumberFormat="1" applyFont="1" applyBorder="1" applyAlignment="1">
      <alignment horizontal="right" vertical="center"/>
    </xf>
    <xf numFmtId="181" fontId="74" fillId="0" borderId="9" xfId="0" applyNumberFormat="1" applyFont="1" applyBorder="1" applyAlignment="1">
      <alignment horizontal="right" vertical="center"/>
    </xf>
    <xf numFmtId="181" fontId="74" fillId="0" borderId="18" xfId="0" applyNumberFormat="1" applyFont="1" applyBorder="1" applyAlignment="1">
      <alignment horizontal="right" vertical="center"/>
    </xf>
    <xf numFmtId="0" fontId="77" fillId="0" borderId="0" xfId="0" applyFont="1" applyFill="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wrapText="1"/>
    </xf>
    <xf numFmtId="4"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2" fillId="0" borderId="9" xfId="0" applyNumberFormat="1" applyFont="1" applyFill="1" applyBorder="1" applyAlignment="1" applyProtection="1">
      <alignment horizontal="right" vertical="center"/>
      <protection/>
    </xf>
    <xf numFmtId="4" fontId="1" fillId="0" borderId="9" xfId="0" applyNumberFormat="1" applyFont="1" applyFill="1" applyBorder="1" applyAlignment="1" applyProtection="1">
      <alignment horizontal="center" vertical="center"/>
      <protection/>
    </xf>
    <xf numFmtId="0" fontId="1" fillId="0" borderId="16" xfId="0" applyFont="1" applyFill="1" applyBorder="1" applyAlignment="1">
      <alignment horizontal="center" vertical="center"/>
    </xf>
    <xf numFmtId="182" fontId="0" fillId="0" borderId="0" xfId="0" applyNumberFormat="1" applyFill="1" applyAlignment="1">
      <alignment/>
    </xf>
    <xf numFmtId="0" fontId="2" fillId="0" borderId="9" xfId="0"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4" fontId="17" fillId="0" borderId="9" xfId="0" applyNumberFormat="1" applyFont="1" applyFill="1" applyBorder="1" applyAlignment="1">
      <alignment horizontal="right" vertical="center" shrinkToFit="1"/>
    </xf>
    <xf numFmtId="4" fontId="10"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right" vertical="center" shrinkToFit="1"/>
    </xf>
    <xf numFmtId="0" fontId="0" fillId="0" borderId="9" xfId="0" applyFill="1" applyBorder="1" applyAlignment="1">
      <alignment/>
    </xf>
    <xf numFmtId="0" fontId="0" fillId="0" borderId="9" xfId="0" applyBorder="1" applyAlignment="1">
      <alignment/>
    </xf>
    <xf numFmtId="0" fontId="2" fillId="0" borderId="9" xfId="0" applyFont="1" applyBorder="1" applyAlignment="1">
      <alignment horizontal="right" vertical="center" shrinkToFit="1"/>
    </xf>
    <xf numFmtId="4" fontId="1" fillId="0" borderId="18" xfId="0" applyNumberFormat="1" applyFont="1" applyFill="1" applyBorder="1" applyAlignment="1" applyProtection="1">
      <alignment horizontal="right" vertical="center"/>
      <protection/>
    </xf>
    <xf numFmtId="4" fontId="12" fillId="0" borderId="18" xfId="0" applyNumberFormat="1" applyFont="1" applyFill="1" applyBorder="1" applyAlignment="1" applyProtection="1">
      <alignment horizontal="right" vertical="center"/>
      <protection/>
    </xf>
    <xf numFmtId="0" fontId="2" fillId="0" borderId="18" xfId="0" applyFont="1" applyBorder="1" applyAlignment="1">
      <alignment horizontal="right" vertical="center" shrinkToFit="1"/>
    </xf>
    <xf numFmtId="0" fontId="74" fillId="0" borderId="9" xfId="0" applyFont="1" applyBorder="1" applyAlignment="1">
      <alignment vertical="center"/>
    </xf>
    <xf numFmtId="181" fontId="2" fillId="0" borderId="9" xfId="0" applyNumberFormat="1" applyFont="1" applyBorder="1" applyAlignment="1">
      <alignment horizontal="right" vertical="center" shrinkToFit="1"/>
    </xf>
    <xf numFmtId="181" fontId="74" fillId="0" borderId="9" xfId="0" applyNumberFormat="1" applyFont="1" applyBorder="1" applyAlignment="1">
      <alignment vertical="center"/>
    </xf>
    <xf numFmtId="0" fontId="2" fillId="0" borderId="12"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7" fillId="0" borderId="9" xfId="0"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4" fontId="0" fillId="0" borderId="0" xfId="0" applyNumberFormat="1" applyFill="1" applyAlignment="1">
      <alignment/>
    </xf>
    <xf numFmtId="0" fontId="7" fillId="0" borderId="0" xfId="0" applyFont="1" applyFill="1" applyAlignment="1">
      <alignment/>
    </xf>
    <xf numFmtId="0" fontId="7" fillId="0" borderId="0" xfId="0" applyFont="1" applyAlignment="1">
      <alignment/>
    </xf>
    <xf numFmtId="0" fontId="19" fillId="0" borderId="0" xfId="0" applyFont="1" applyAlignment="1">
      <alignment vertical="center"/>
    </xf>
    <xf numFmtId="0" fontId="74" fillId="0" borderId="9" xfId="0" applyFont="1" applyFill="1" applyBorder="1" applyAlignment="1">
      <alignment horizontal="center" vertical="center" shrinkToFit="1"/>
    </xf>
    <xf numFmtId="49" fontId="10" fillId="0" borderId="18" xfId="0" applyNumberFormat="1" applyFont="1" applyFill="1" applyBorder="1" applyAlignment="1" applyProtection="1">
      <alignment horizontal="left" vertical="center" wrapText="1"/>
      <protection/>
    </xf>
    <xf numFmtId="0" fontId="76" fillId="0" borderId="19" xfId="0" applyFont="1" applyFill="1" applyBorder="1" applyAlignment="1">
      <alignment horizontal="left" vertical="center"/>
    </xf>
    <xf numFmtId="4" fontId="2" fillId="0" borderId="9" xfId="0" applyNumberFormat="1" applyFont="1" applyBorder="1" applyAlignment="1">
      <alignment horizontal="right" vertical="center" shrinkToFit="1"/>
    </xf>
    <xf numFmtId="4" fontId="17" fillId="0" borderId="9" xfId="0" applyNumberFormat="1" applyFont="1" applyBorder="1" applyAlignment="1">
      <alignment horizontal="right" vertical="center" shrinkToFit="1"/>
    </xf>
    <xf numFmtId="0" fontId="17" fillId="0" borderId="9" xfId="0" applyFont="1" applyBorder="1" applyAlignment="1">
      <alignment horizontal="right" vertical="center" shrinkToFit="1"/>
    </xf>
    <xf numFmtId="4" fontId="10" fillId="0" borderId="18" xfId="0" applyNumberFormat="1" applyFont="1" applyFill="1" applyBorder="1" applyAlignment="1" applyProtection="1">
      <alignment horizontal="right" vertical="center"/>
      <protection/>
    </xf>
    <xf numFmtId="0" fontId="17" fillId="0" borderId="18" xfId="0" applyFont="1" applyBorder="1" applyAlignment="1">
      <alignment horizontal="right" vertical="center" shrinkToFit="1"/>
    </xf>
    <xf numFmtId="0" fontId="2" fillId="0" borderId="0" xfId="0" applyFont="1" applyAlignment="1">
      <alignment horizontal="right" vertical="center"/>
    </xf>
    <xf numFmtId="182" fontId="7" fillId="0" borderId="0" xfId="0" applyNumberFormat="1" applyFont="1" applyFill="1" applyAlignment="1">
      <alignment/>
    </xf>
    <xf numFmtId="0" fontId="12" fillId="0" borderId="15" xfId="16" applyFont="1" applyBorder="1">
      <alignment/>
      <protection/>
    </xf>
    <xf numFmtId="0" fontId="12" fillId="0" borderId="0" xfId="16" applyFont="1" applyBorder="1">
      <alignment/>
      <protection/>
    </xf>
    <xf numFmtId="0" fontId="12" fillId="0" borderId="0" xfId="16" applyFont="1">
      <alignment/>
      <protection/>
    </xf>
    <xf numFmtId="0" fontId="12" fillId="0" borderId="0" xfId="16" applyFont="1" applyFill="1">
      <alignment/>
      <protection/>
    </xf>
    <xf numFmtId="0" fontId="6" fillId="0" borderId="0" xfId="16">
      <alignment/>
      <protection/>
    </xf>
    <xf numFmtId="0" fontId="9" fillId="0" borderId="0" xfId="16" applyNumberFormat="1" applyFont="1" applyFill="1" applyAlignment="1" applyProtection="1">
      <alignment horizontal="center" vertical="center"/>
      <protection/>
    </xf>
    <xf numFmtId="0" fontId="12" fillId="0" borderId="15" xfId="16" applyFont="1" applyFill="1" applyBorder="1" applyAlignment="1">
      <alignment vertical="center"/>
      <protection/>
    </xf>
    <xf numFmtId="0" fontId="12" fillId="0" borderId="15" xfId="16" applyFont="1" applyFill="1" applyBorder="1">
      <alignment/>
      <protection/>
    </xf>
    <xf numFmtId="4" fontId="1" fillId="0" borderId="9" xfId="16" applyNumberFormat="1" applyFont="1" applyFill="1" applyBorder="1" applyAlignment="1">
      <alignment horizontal="centerContinuous" vertical="center"/>
      <protection/>
    </xf>
    <xf numFmtId="4" fontId="1" fillId="0" borderId="9" xfId="16" applyNumberFormat="1" applyFont="1" applyFill="1" applyBorder="1" applyAlignment="1" applyProtection="1">
      <alignment horizontal="center" vertical="center"/>
      <protection/>
    </xf>
    <xf numFmtId="4" fontId="1" fillId="0" borderId="9" xfId="16" applyNumberFormat="1" applyFont="1" applyFill="1" applyBorder="1" applyAlignment="1">
      <alignment horizontal="center" vertical="center"/>
      <protection/>
    </xf>
    <xf numFmtId="4" fontId="1" fillId="0" borderId="12" xfId="16" applyNumberFormat="1" applyFont="1" applyFill="1" applyBorder="1" applyAlignment="1">
      <alignment horizontal="center" vertical="center"/>
      <protection/>
    </xf>
    <xf numFmtId="4" fontId="1" fillId="0" borderId="11" xfId="16" applyNumberFormat="1" applyFont="1" applyFill="1" applyBorder="1" applyAlignment="1">
      <alignment vertical="center"/>
      <protection/>
    </xf>
    <xf numFmtId="180" fontId="1" fillId="0" borderId="12" xfId="16" applyNumberFormat="1" applyFont="1" applyFill="1" applyBorder="1" applyAlignment="1" applyProtection="1">
      <alignment horizontal="right" vertical="center"/>
      <protection/>
    </xf>
    <xf numFmtId="4" fontId="1" fillId="0" borderId="14" xfId="16" applyNumberFormat="1" applyFont="1" applyFill="1" applyBorder="1" applyAlignment="1">
      <alignment horizontal="left" vertical="center"/>
      <protection/>
    </xf>
    <xf numFmtId="4" fontId="1" fillId="0" borderId="14" xfId="16" applyNumberFormat="1" applyFont="1" applyFill="1" applyBorder="1" applyAlignment="1">
      <alignment vertical="center"/>
      <protection/>
    </xf>
    <xf numFmtId="180" fontId="1" fillId="0" borderId="9" xfId="16" applyNumberFormat="1" applyFont="1" applyFill="1" applyBorder="1" applyAlignment="1" applyProtection="1">
      <alignment horizontal="right" vertical="center"/>
      <protection/>
    </xf>
    <xf numFmtId="180" fontId="1" fillId="0" borderId="20" xfId="16" applyNumberFormat="1" applyFont="1" applyFill="1" applyBorder="1" applyAlignment="1" applyProtection="1">
      <alignment horizontal="right" vertical="center"/>
      <protection/>
    </xf>
    <xf numFmtId="4" fontId="20" fillId="0" borderId="14" xfId="16" applyNumberFormat="1" applyFont="1" applyFill="1" applyBorder="1" applyAlignment="1">
      <alignment horizontal="left" vertical="center"/>
      <protection/>
    </xf>
    <xf numFmtId="4" fontId="1" fillId="0" borderId="9" xfId="16" applyNumberFormat="1" applyFont="1" applyFill="1" applyBorder="1" applyAlignment="1">
      <alignment vertical="center"/>
      <protection/>
    </xf>
    <xf numFmtId="4" fontId="1" fillId="0" borderId="9" xfId="16" applyNumberFormat="1" applyFont="1" applyFill="1" applyBorder="1" applyAlignment="1">
      <alignment horizontal="left" vertical="center"/>
      <protection/>
    </xf>
    <xf numFmtId="0" fontId="1" fillId="0" borderId="9" xfId="16" applyFont="1" applyFill="1" applyBorder="1">
      <alignment/>
      <protection/>
    </xf>
    <xf numFmtId="183" fontId="0" fillId="0" borderId="9" xfId="0" applyNumberFormat="1" applyFill="1" applyBorder="1" applyAlignment="1">
      <alignment vertical="center"/>
    </xf>
    <xf numFmtId="4" fontId="1" fillId="0" borderId="11" xfId="16" applyNumberFormat="1" applyFont="1" applyFill="1" applyBorder="1" applyAlignment="1">
      <alignment horizontal="left" vertical="center"/>
      <protection/>
    </xf>
    <xf numFmtId="4" fontId="1" fillId="0" borderId="9" xfId="16" applyNumberFormat="1" applyFont="1" applyFill="1" applyBorder="1" applyAlignment="1" applyProtection="1">
      <alignment horizontal="right" vertical="center"/>
      <protection/>
    </xf>
    <xf numFmtId="4" fontId="1" fillId="0" borderId="9" xfId="16" applyNumberFormat="1" applyFont="1" applyFill="1" applyBorder="1">
      <alignment/>
      <protection/>
    </xf>
    <xf numFmtId="4" fontId="1" fillId="0" borderId="9" xfId="16" applyNumberFormat="1" applyFont="1" applyFill="1" applyBorder="1" applyAlignment="1">
      <alignment horizontal="right" vertical="center"/>
      <protection/>
    </xf>
    <xf numFmtId="4" fontId="1" fillId="0" borderId="12" xfId="16" applyNumberFormat="1" applyFont="1" applyFill="1" applyBorder="1" applyAlignment="1">
      <alignment horizontal="right" vertical="center"/>
      <protection/>
    </xf>
    <xf numFmtId="4" fontId="1" fillId="0" borderId="11" xfId="16" applyNumberFormat="1" applyFont="1" applyFill="1" applyBorder="1" applyAlignment="1">
      <alignment horizontal="left" vertical="center"/>
      <protection/>
    </xf>
    <xf numFmtId="4" fontId="1" fillId="0" borderId="12" xfId="16" applyNumberFormat="1" applyFont="1" applyFill="1" applyBorder="1" applyAlignment="1">
      <alignment horizontal="right" vertical="center"/>
      <protection/>
    </xf>
    <xf numFmtId="0" fontId="12" fillId="0" borderId="9" xfId="16" applyFont="1" applyBorder="1">
      <alignment/>
      <protection/>
    </xf>
    <xf numFmtId="180" fontId="1" fillId="0" borderId="9" xfId="16" applyNumberFormat="1" applyFont="1" applyFill="1" applyBorder="1" applyAlignment="1">
      <alignment horizontal="center" vertical="center"/>
      <protection/>
    </xf>
    <xf numFmtId="0" fontId="12" fillId="0" borderId="0" xfId="16" applyNumberFormat="1" applyFont="1" applyFill="1" applyAlignment="1" applyProtection="1">
      <alignment horizontal="center" vertical="center"/>
      <protection/>
    </xf>
    <xf numFmtId="0" fontId="12" fillId="0" borderId="0" xfId="16" applyFont="1" applyFill="1" applyAlignment="1">
      <alignment horizontal="right" vertical="center"/>
      <protection/>
    </xf>
    <xf numFmtId="180" fontId="12" fillId="0" borderId="0" xfId="16" applyNumberFormat="1" applyFont="1" applyFill="1">
      <alignment/>
      <protection/>
    </xf>
    <xf numFmtId="4" fontId="0" fillId="0" borderId="9" xfId="0" applyNumberFormat="1" applyFill="1" applyBorder="1" applyAlignment="1">
      <alignment vertical="center"/>
    </xf>
    <xf numFmtId="0" fontId="6" fillId="0" borderId="0" xfId="16" applyBorder="1">
      <alignment/>
      <protection/>
    </xf>
    <xf numFmtId="0" fontId="21" fillId="0" borderId="0" xfId="38">
      <alignment/>
      <protection/>
    </xf>
    <xf numFmtId="0" fontId="21" fillId="0" borderId="0" xfId="15" applyAlignment="1">
      <alignment horizontal="left" vertical="center"/>
      <protection/>
    </xf>
    <xf numFmtId="0" fontId="22" fillId="0" borderId="0" xfId="15" applyFont="1" applyBorder="1" applyAlignment="1">
      <alignment horizontal="left" vertical="center"/>
      <protection/>
    </xf>
    <xf numFmtId="0" fontId="21" fillId="0" borderId="0" xfId="15" applyBorder="1" applyAlignment="1">
      <alignment horizontal="left" vertical="center"/>
      <protection/>
    </xf>
    <xf numFmtId="0" fontId="23" fillId="0" borderId="0" xfId="15" applyNumberFormat="1" applyFont="1" applyFill="1" applyBorder="1" applyAlignment="1">
      <alignment horizontal="center" vertical="center"/>
      <protection/>
    </xf>
    <xf numFmtId="0" fontId="24" fillId="0" borderId="0" xfId="15" applyFont="1" applyFill="1" applyBorder="1" applyAlignment="1">
      <alignment vertical="center"/>
      <protection/>
    </xf>
    <xf numFmtId="0" fontId="25" fillId="0" borderId="0" xfId="15" applyFont="1" applyFill="1" applyBorder="1" applyAlignment="1">
      <alignment horizontal="right" vertical="center"/>
      <protection/>
    </xf>
    <xf numFmtId="49" fontId="24" fillId="0" borderId="0" xfId="15" applyNumberFormat="1" applyFont="1" applyFill="1" applyBorder="1" applyAlignment="1">
      <alignment vertical="center"/>
      <protection/>
    </xf>
    <xf numFmtId="0" fontId="24" fillId="0" borderId="0" xfId="15" applyFont="1" applyFill="1" applyBorder="1" applyAlignment="1">
      <alignment horizontal="center" vertical="center"/>
      <protection/>
    </xf>
    <xf numFmtId="0" fontId="24" fillId="0" borderId="0" xfId="15" applyFont="1" applyFill="1" applyBorder="1" applyAlignment="1">
      <alignment horizontal="left" vertical="center"/>
      <protection/>
    </xf>
    <xf numFmtId="0" fontId="26" fillId="0" borderId="0" xfId="15" applyFont="1" applyBorder="1" applyAlignment="1">
      <alignment horizontal="center" vertical="center"/>
      <protection/>
    </xf>
    <xf numFmtId="0" fontId="27" fillId="0" borderId="0" xfId="15" applyFont="1" applyFill="1" applyBorder="1" applyAlignment="1">
      <alignment vertical="center"/>
      <protection/>
    </xf>
    <xf numFmtId="0" fontId="28" fillId="0" borderId="0" xfId="15" applyFont="1" applyFill="1" applyBorder="1" applyAlignment="1">
      <alignment vertical="center"/>
      <protection/>
    </xf>
  </cellXfs>
  <cellStyles count="52">
    <cellStyle name="Normal" xfId="0"/>
    <cellStyle name="常规_2003年度行政事业单位决算报表" xfId="15"/>
    <cellStyle name="常规_5E72D377DDA14D4C99A5FD7D2670F806"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_单位版－2008年度部门决算分析表"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D8" sqref="D8"/>
    </sheetView>
  </sheetViews>
  <sheetFormatPr defaultColWidth="10.28125" defaultRowHeight="12.75"/>
  <cols>
    <col min="1" max="1" width="12.00390625" style="234" customWidth="1"/>
    <col min="2" max="2" width="34.28125" style="234" customWidth="1"/>
    <col min="3" max="3" width="10.57421875" style="234" customWidth="1"/>
    <col min="4" max="4" width="51.57421875" style="234" customWidth="1"/>
    <col min="5" max="6" width="10.28125" style="234" customWidth="1"/>
    <col min="7" max="7" width="12.8515625" style="234" customWidth="1"/>
    <col min="8" max="8" width="10.28125" style="234" customWidth="1"/>
    <col min="9" max="16384" width="10.28125" style="234" customWidth="1"/>
  </cols>
  <sheetData>
    <row r="1" spans="1:8" s="233" customFormat="1" ht="18.75">
      <c r="A1" s="235"/>
      <c r="B1" s="236"/>
      <c r="C1" s="236"/>
      <c r="D1" s="236"/>
      <c r="E1" s="236"/>
      <c r="F1" s="236"/>
      <c r="G1" s="235"/>
      <c r="H1" s="236"/>
    </row>
    <row r="2" spans="1:8" s="233" customFormat="1" ht="15.75">
      <c r="A2" s="236"/>
      <c r="B2" s="236"/>
      <c r="C2" s="236"/>
      <c r="D2" s="236"/>
      <c r="E2" s="236"/>
      <c r="F2" s="236"/>
      <c r="G2" s="236"/>
      <c r="H2" s="236"/>
    </row>
    <row r="3" spans="1:8" s="233" customFormat="1" ht="30" customHeight="1">
      <c r="A3" s="236"/>
      <c r="B3" s="236"/>
      <c r="C3" s="236"/>
      <c r="D3" s="236"/>
      <c r="E3" s="236"/>
      <c r="F3" s="236"/>
      <c r="G3" s="236"/>
      <c r="H3" s="236"/>
    </row>
    <row r="4" spans="1:8" s="233" customFormat="1" ht="30" customHeight="1">
      <c r="A4" s="236"/>
      <c r="B4" s="236"/>
      <c r="C4" s="236"/>
      <c r="D4" s="236"/>
      <c r="E4" s="236"/>
      <c r="F4" s="236"/>
      <c r="G4" s="236"/>
      <c r="H4" s="236"/>
    </row>
    <row r="5" spans="1:8" s="233" customFormat="1" ht="35.25" customHeight="1">
      <c r="A5" s="237"/>
      <c r="B5" s="237"/>
      <c r="C5" s="237"/>
      <c r="D5" s="237"/>
      <c r="E5" s="237"/>
      <c r="F5" s="237"/>
      <c r="G5" s="237"/>
      <c r="H5" s="237"/>
    </row>
    <row r="6" spans="1:8" s="233" customFormat="1" ht="67.5" customHeight="1">
      <c r="A6" s="237" t="s">
        <v>0</v>
      </c>
      <c r="B6" s="237"/>
      <c r="C6" s="237"/>
      <c r="D6" s="237"/>
      <c r="E6" s="237"/>
      <c r="F6" s="237"/>
      <c r="G6" s="237"/>
      <c r="H6" s="237"/>
    </row>
    <row r="7" spans="1:8" s="233" customFormat="1" ht="37.5" customHeight="1">
      <c r="A7" s="238"/>
      <c r="B7" s="239" t="s">
        <v>1</v>
      </c>
      <c r="C7" s="239"/>
      <c r="D7" s="240" t="s">
        <v>2</v>
      </c>
      <c r="E7" s="238"/>
      <c r="F7" s="238"/>
      <c r="G7" s="238"/>
      <c r="H7" s="238"/>
    </row>
    <row r="8" spans="1:8" s="233" customFormat="1" ht="37.5" customHeight="1">
      <c r="A8" s="241"/>
      <c r="B8" s="239" t="s">
        <v>3</v>
      </c>
      <c r="C8" s="239"/>
      <c r="D8" s="242" t="s">
        <v>4</v>
      </c>
      <c r="E8" s="241"/>
      <c r="F8" s="241"/>
      <c r="G8" s="241"/>
      <c r="H8" s="241"/>
    </row>
    <row r="9" spans="1:8" s="233" customFormat="1" ht="15.75">
      <c r="A9" s="236"/>
      <c r="B9" s="236"/>
      <c r="C9" s="236"/>
      <c r="D9" s="236"/>
      <c r="E9" s="236"/>
      <c r="F9" s="236"/>
      <c r="G9" s="236"/>
      <c r="H9" s="236"/>
    </row>
    <row r="10" spans="1:8" s="233" customFormat="1" ht="15.75">
      <c r="A10" s="236"/>
      <c r="B10" s="236"/>
      <c r="C10" s="236"/>
      <c r="D10" s="236"/>
      <c r="E10" s="236"/>
      <c r="F10" s="236"/>
      <c r="G10" s="236"/>
      <c r="H10" s="236"/>
    </row>
    <row r="11" spans="1:8" s="233" customFormat="1" ht="15.75">
      <c r="A11" s="236"/>
      <c r="B11" s="236"/>
      <c r="C11" s="236"/>
      <c r="D11" s="236"/>
      <c r="E11" s="236"/>
      <c r="F11" s="236"/>
      <c r="G11" s="236"/>
      <c r="H11" s="236"/>
    </row>
    <row r="12" spans="1:8" s="233" customFormat="1" ht="15.75">
      <c r="A12" s="236"/>
      <c r="B12" s="236"/>
      <c r="C12" s="236"/>
      <c r="D12" s="236"/>
      <c r="E12" s="236"/>
      <c r="F12" s="236"/>
      <c r="G12" s="236"/>
      <c r="H12" s="236"/>
    </row>
    <row r="13" spans="1:8" s="233" customFormat="1" ht="15.75">
      <c r="A13" s="236"/>
      <c r="B13" s="236"/>
      <c r="C13" s="236"/>
      <c r="D13" s="236"/>
      <c r="E13" s="236"/>
      <c r="F13" s="236"/>
      <c r="G13" s="236"/>
      <c r="H13" s="236"/>
    </row>
    <row r="14" spans="1:8" s="233" customFormat="1" ht="15.75">
      <c r="A14" s="236"/>
      <c r="B14" s="236"/>
      <c r="C14" s="236"/>
      <c r="D14" s="236"/>
      <c r="E14" s="236"/>
      <c r="F14" s="236"/>
      <c r="G14" s="236"/>
      <c r="H14" s="236"/>
    </row>
    <row r="15" spans="1:8" s="233" customFormat="1" ht="15.75">
      <c r="A15" s="236"/>
      <c r="B15" s="236"/>
      <c r="C15" s="236"/>
      <c r="D15" s="236"/>
      <c r="E15" s="236"/>
      <c r="F15" s="236"/>
      <c r="G15" s="236"/>
      <c r="H15" s="236"/>
    </row>
    <row r="16" spans="1:8" s="233" customFormat="1" ht="23.25">
      <c r="A16" s="243"/>
      <c r="B16" s="243"/>
      <c r="C16" s="243"/>
      <c r="D16" s="243"/>
      <c r="E16" s="243"/>
      <c r="F16" s="243"/>
      <c r="G16" s="243"/>
      <c r="H16" s="243"/>
    </row>
    <row r="17" spans="1:8" s="233" customFormat="1" ht="35.25" customHeight="1">
      <c r="A17" s="244"/>
      <c r="B17" s="244"/>
      <c r="C17" s="244"/>
      <c r="D17" s="244"/>
      <c r="E17" s="244"/>
      <c r="F17" s="244"/>
      <c r="G17" s="244"/>
      <c r="H17" s="244"/>
    </row>
    <row r="18" spans="1:8" s="233" customFormat="1" ht="36" customHeight="1">
      <c r="A18" s="245"/>
      <c r="B18" s="245"/>
      <c r="C18" s="245"/>
      <c r="D18" s="245"/>
      <c r="E18" s="245"/>
      <c r="F18" s="245"/>
      <c r="G18" s="245"/>
      <c r="H18" s="245"/>
    </row>
    <row r="19" spans="1:8" s="233" customFormat="1" ht="15.75">
      <c r="A19" s="236"/>
      <c r="B19" s="236"/>
      <c r="C19" s="236"/>
      <c r="D19" s="236"/>
      <c r="E19" s="236"/>
      <c r="F19" s="236"/>
      <c r="G19" s="236"/>
      <c r="H19" s="236"/>
    </row>
    <row r="20" spans="1:8" s="233" customFormat="1" ht="15.75">
      <c r="A20" s="236"/>
      <c r="B20" s="236"/>
      <c r="C20" s="236"/>
      <c r="D20" s="236"/>
      <c r="E20" s="236"/>
      <c r="F20" s="236"/>
      <c r="G20" s="236"/>
      <c r="H20" s="236"/>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317"/>
  <sheetViews>
    <sheetView tabSelected="1" workbookViewId="0" topLeftCell="A5">
      <selection activeCell="D8" sqref="D8"/>
    </sheetView>
  </sheetViews>
  <sheetFormatPr defaultColWidth="10.28125" defaultRowHeight="12.75"/>
  <cols>
    <col min="1" max="1" width="34.57421875" style="28" customWidth="1"/>
    <col min="2" max="2" width="10.7109375" style="28" customWidth="1"/>
    <col min="3" max="3" width="33.28125" style="28" customWidth="1"/>
    <col min="4" max="4" width="49.57421875" style="28" customWidth="1"/>
    <col min="5" max="5" width="9.8515625" style="28" customWidth="1"/>
    <col min="6" max="6" width="9.57421875" style="28" customWidth="1"/>
    <col min="7" max="11" width="11.57421875" style="28" customWidth="1"/>
    <col min="12" max="16384" width="10.28125" style="28" customWidth="1"/>
  </cols>
  <sheetData>
    <row r="1" spans="1:11" ht="29.25" customHeight="1">
      <c r="A1" s="29" t="s">
        <v>334</v>
      </c>
      <c r="B1" s="29"/>
      <c r="C1" s="29"/>
      <c r="D1" s="29"/>
      <c r="E1" s="29"/>
      <c r="F1" s="29"/>
      <c r="G1" s="29"/>
      <c r="H1" s="29"/>
      <c r="I1" s="29"/>
      <c r="J1" s="29"/>
      <c r="K1" s="29"/>
    </row>
    <row r="2" spans="1:11" ht="18.75" customHeight="1">
      <c r="A2" s="30"/>
      <c r="B2" s="30"/>
      <c r="C2" s="30"/>
      <c r="D2" s="30"/>
      <c r="E2" s="30"/>
      <c r="F2" s="30"/>
      <c r="G2" s="30"/>
      <c r="H2" s="30"/>
      <c r="I2" s="30"/>
      <c r="J2" s="53" t="s">
        <v>335</v>
      </c>
      <c r="K2" s="53"/>
    </row>
    <row r="3" spans="1:11" ht="18.75" customHeight="1">
      <c r="A3" s="6" t="s">
        <v>7</v>
      </c>
      <c r="J3" s="54" t="s">
        <v>8</v>
      </c>
      <c r="K3" s="54"/>
    </row>
    <row r="4" spans="1:11" s="25" customFormat="1" ht="25.5" customHeight="1">
      <c r="A4" s="31" t="s">
        <v>336</v>
      </c>
      <c r="B4" s="32" t="s">
        <v>337</v>
      </c>
      <c r="C4" s="31" t="s">
        <v>338</v>
      </c>
      <c r="D4" s="31" t="s">
        <v>339</v>
      </c>
      <c r="E4" s="32" t="s">
        <v>340</v>
      </c>
      <c r="F4" s="32" t="s">
        <v>341</v>
      </c>
      <c r="G4" s="44" t="s">
        <v>342</v>
      </c>
      <c r="H4" s="45"/>
      <c r="I4" s="45"/>
      <c r="J4" s="45"/>
      <c r="K4" s="55"/>
    </row>
    <row r="5" spans="1:11" s="25" customFormat="1" ht="51" customHeight="1">
      <c r="A5" s="33"/>
      <c r="B5" s="34"/>
      <c r="C5" s="33"/>
      <c r="D5" s="33"/>
      <c r="E5" s="34"/>
      <c r="F5" s="34"/>
      <c r="G5" s="46" t="s">
        <v>97</v>
      </c>
      <c r="H5" s="47" t="s">
        <v>343</v>
      </c>
      <c r="I5" s="47" t="s">
        <v>85</v>
      </c>
      <c r="J5" s="47" t="s">
        <v>86</v>
      </c>
      <c r="K5" s="47" t="s">
        <v>87</v>
      </c>
    </row>
    <row r="6" spans="1:11" ht="27.75" customHeight="1">
      <c r="A6" s="35"/>
      <c r="B6" s="36"/>
      <c r="C6" s="35"/>
      <c r="D6" s="35"/>
      <c r="E6" s="36"/>
      <c r="F6" s="36"/>
      <c r="G6" s="48">
        <v>1</v>
      </c>
      <c r="H6" s="49">
        <v>2</v>
      </c>
      <c r="I6" s="49">
        <v>3</v>
      </c>
      <c r="J6" s="49">
        <v>4</v>
      </c>
      <c r="K6" s="49">
        <v>5</v>
      </c>
    </row>
    <row r="7" spans="1:11" s="26" customFormat="1" ht="27" customHeight="1">
      <c r="A7" s="37" t="s">
        <v>344</v>
      </c>
      <c r="B7" s="38"/>
      <c r="C7" s="39"/>
      <c r="D7" s="39"/>
      <c r="E7" s="37"/>
      <c r="F7" s="37"/>
      <c r="G7" s="50">
        <f>G8+G90+G308</f>
        <v>1696.1799999999998</v>
      </c>
      <c r="H7" s="50">
        <f aca="true" t="shared" si="0" ref="G7:I7">H8+H90+H308</f>
        <v>1676.1799999999998</v>
      </c>
      <c r="I7" s="56">
        <f t="shared" si="0"/>
        <v>20</v>
      </c>
      <c r="J7" s="57"/>
      <c r="K7" s="57"/>
    </row>
    <row r="8" spans="1:11" s="26" customFormat="1" ht="27" customHeight="1">
      <c r="A8" s="40" t="s">
        <v>345</v>
      </c>
      <c r="B8" s="41"/>
      <c r="C8" s="42"/>
      <c r="D8" s="42"/>
      <c r="E8" s="37"/>
      <c r="F8" s="37"/>
      <c r="G8" s="50">
        <f aca="true" t="shared" si="1" ref="G8:I8">G9+G15+G18+G21+G25+G28+G33+G39+G42+G45+G48+G53+G56+G64+G67+G72+G76+G80+G84+G87</f>
        <v>749.68</v>
      </c>
      <c r="H8" s="50">
        <f t="shared" si="1"/>
        <v>749.68</v>
      </c>
      <c r="I8" s="56">
        <f t="shared" si="1"/>
        <v>0</v>
      </c>
      <c r="J8" s="57"/>
      <c r="K8" s="57"/>
    </row>
    <row r="9" spans="1:11" ht="27" customHeight="1">
      <c r="A9" s="43" t="s">
        <v>346</v>
      </c>
      <c r="B9" s="43" t="s">
        <v>88</v>
      </c>
      <c r="C9" s="43" t="s">
        <v>347</v>
      </c>
      <c r="D9" s="43" t="s">
        <v>348</v>
      </c>
      <c r="E9" s="51" t="s">
        <v>349</v>
      </c>
      <c r="F9" s="51" t="s">
        <v>349</v>
      </c>
      <c r="G9" s="52">
        <v>5</v>
      </c>
      <c r="H9" s="52">
        <v>5</v>
      </c>
      <c r="I9" s="58">
        <v>0</v>
      </c>
      <c r="J9" s="59"/>
      <c r="K9" s="59"/>
    </row>
    <row r="10" spans="1:11" ht="27" customHeight="1">
      <c r="A10" s="43" t="s">
        <v>346</v>
      </c>
      <c r="B10" s="43" t="s">
        <v>88</v>
      </c>
      <c r="C10" s="43"/>
      <c r="D10" s="43"/>
      <c r="E10" s="51"/>
      <c r="F10" s="51"/>
      <c r="G10" s="52">
        <v>5</v>
      </c>
      <c r="H10" s="52">
        <v>5</v>
      </c>
      <c r="I10" s="58">
        <v>0</v>
      </c>
      <c r="J10" s="59"/>
      <c r="K10" s="59"/>
    </row>
    <row r="11" spans="1:11" ht="27" customHeight="1">
      <c r="A11" s="43" t="s">
        <v>346</v>
      </c>
      <c r="B11" s="43" t="s">
        <v>291</v>
      </c>
      <c r="C11" s="43"/>
      <c r="D11" s="43"/>
      <c r="E11" s="51"/>
      <c r="F11" s="51"/>
      <c r="G11" s="52">
        <v>1</v>
      </c>
      <c r="H11" s="52">
        <v>1</v>
      </c>
      <c r="I11" s="58">
        <v>0</v>
      </c>
      <c r="J11" s="59"/>
      <c r="K11" s="59"/>
    </row>
    <row r="12" spans="1:11" ht="27" customHeight="1">
      <c r="A12" s="43" t="s">
        <v>346</v>
      </c>
      <c r="B12" s="43" t="s">
        <v>292</v>
      </c>
      <c r="C12" s="43"/>
      <c r="D12" s="43"/>
      <c r="E12" s="51"/>
      <c r="F12" s="51"/>
      <c r="G12" s="52">
        <v>1</v>
      </c>
      <c r="H12" s="52">
        <v>1</v>
      </c>
      <c r="I12" s="58">
        <v>0</v>
      </c>
      <c r="J12" s="59"/>
      <c r="K12" s="59"/>
    </row>
    <row r="13" spans="1:11" ht="27" customHeight="1">
      <c r="A13" s="43" t="s">
        <v>346</v>
      </c>
      <c r="B13" s="43" t="s">
        <v>350</v>
      </c>
      <c r="C13" s="43"/>
      <c r="D13" s="43"/>
      <c r="E13" s="51"/>
      <c r="F13" s="51"/>
      <c r="G13" s="52">
        <v>2</v>
      </c>
      <c r="H13" s="52">
        <v>2</v>
      </c>
      <c r="I13" s="58">
        <v>0</v>
      </c>
      <c r="J13" s="59"/>
      <c r="K13" s="59"/>
    </row>
    <row r="14" spans="1:11" ht="27" customHeight="1">
      <c r="A14" s="43" t="s">
        <v>346</v>
      </c>
      <c r="B14" s="43" t="s">
        <v>303</v>
      </c>
      <c r="C14" s="43"/>
      <c r="D14" s="43"/>
      <c r="E14" s="51"/>
      <c r="F14" s="51"/>
      <c r="G14" s="52">
        <v>1</v>
      </c>
      <c r="H14" s="52">
        <v>1</v>
      </c>
      <c r="I14" s="58">
        <v>0</v>
      </c>
      <c r="J14" s="59"/>
      <c r="K14" s="59"/>
    </row>
    <row r="15" spans="1:11" ht="27" customHeight="1">
      <c r="A15" s="43" t="s">
        <v>346</v>
      </c>
      <c r="B15" s="43" t="s">
        <v>88</v>
      </c>
      <c r="C15" s="43" t="s">
        <v>351</v>
      </c>
      <c r="D15" s="43" t="s">
        <v>352</v>
      </c>
      <c r="E15" s="51" t="s">
        <v>349</v>
      </c>
      <c r="F15" s="51" t="s">
        <v>353</v>
      </c>
      <c r="G15" s="52">
        <v>15</v>
      </c>
      <c r="H15" s="52">
        <v>15</v>
      </c>
      <c r="I15" s="58">
        <v>0</v>
      </c>
      <c r="J15" s="59"/>
      <c r="K15" s="59"/>
    </row>
    <row r="16" spans="1:11" ht="27" customHeight="1">
      <c r="A16" s="43" t="s">
        <v>346</v>
      </c>
      <c r="B16" s="43" t="s">
        <v>88</v>
      </c>
      <c r="C16" s="43"/>
      <c r="D16" s="43"/>
      <c r="E16" s="51"/>
      <c r="F16" s="51"/>
      <c r="G16" s="52">
        <v>15</v>
      </c>
      <c r="H16" s="52">
        <v>15</v>
      </c>
      <c r="I16" s="58">
        <v>0</v>
      </c>
      <c r="J16" s="59"/>
      <c r="K16" s="59"/>
    </row>
    <row r="17" spans="1:11" ht="27" customHeight="1">
      <c r="A17" s="43" t="s">
        <v>346</v>
      </c>
      <c r="B17" s="43" t="s">
        <v>298</v>
      </c>
      <c r="C17" s="43"/>
      <c r="D17" s="43"/>
      <c r="E17" s="51"/>
      <c r="F17" s="51"/>
      <c r="G17" s="52">
        <v>15</v>
      </c>
      <c r="H17" s="52">
        <v>15</v>
      </c>
      <c r="I17" s="58">
        <v>0</v>
      </c>
      <c r="J17" s="59"/>
      <c r="K17" s="59"/>
    </row>
    <row r="18" spans="1:11" ht="27" customHeight="1">
      <c r="A18" s="43" t="s">
        <v>346</v>
      </c>
      <c r="B18" s="43" t="s">
        <v>88</v>
      </c>
      <c r="C18" s="43" t="s">
        <v>354</v>
      </c>
      <c r="D18" s="43" t="s">
        <v>355</v>
      </c>
      <c r="E18" s="51" t="s">
        <v>349</v>
      </c>
      <c r="F18" s="51" t="s">
        <v>349</v>
      </c>
      <c r="G18" s="52">
        <v>6</v>
      </c>
      <c r="H18" s="52">
        <v>6</v>
      </c>
      <c r="I18" s="58">
        <v>0</v>
      </c>
      <c r="J18" s="59"/>
      <c r="K18" s="59"/>
    </row>
    <row r="19" spans="1:11" ht="27" customHeight="1">
      <c r="A19" s="43" t="s">
        <v>346</v>
      </c>
      <c r="B19" s="43" t="s">
        <v>88</v>
      </c>
      <c r="C19" s="43"/>
      <c r="D19" s="43"/>
      <c r="E19" s="51"/>
      <c r="F19" s="51"/>
      <c r="G19" s="52">
        <v>6</v>
      </c>
      <c r="H19" s="52">
        <v>6</v>
      </c>
      <c r="I19" s="58">
        <v>0</v>
      </c>
      <c r="J19" s="59"/>
      <c r="K19" s="59"/>
    </row>
    <row r="20" spans="1:11" ht="27" customHeight="1">
      <c r="A20" s="43" t="s">
        <v>346</v>
      </c>
      <c r="B20" s="43" t="s">
        <v>303</v>
      </c>
      <c r="C20" s="43"/>
      <c r="D20" s="43"/>
      <c r="E20" s="51"/>
      <c r="F20" s="51"/>
      <c r="G20" s="52">
        <v>6</v>
      </c>
      <c r="H20" s="52">
        <v>6</v>
      </c>
      <c r="I20" s="58">
        <v>0</v>
      </c>
      <c r="J20" s="59"/>
      <c r="K20" s="59"/>
    </row>
    <row r="21" spans="1:11" ht="27" customHeight="1">
      <c r="A21" s="43" t="s">
        <v>346</v>
      </c>
      <c r="B21" s="43" t="s">
        <v>88</v>
      </c>
      <c r="C21" s="43" t="s">
        <v>356</v>
      </c>
      <c r="D21" s="43" t="s">
        <v>357</v>
      </c>
      <c r="E21" s="51" t="s">
        <v>349</v>
      </c>
      <c r="F21" s="51" t="s">
        <v>349</v>
      </c>
      <c r="G21" s="52">
        <v>2</v>
      </c>
      <c r="H21" s="52">
        <v>2</v>
      </c>
      <c r="I21" s="58">
        <v>0</v>
      </c>
      <c r="J21" s="59"/>
      <c r="K21" s="59"/>
    </row>
    <row r="22" spans="1:11" ht="27" customHeight="1">
      <c r="A22" s="43" t="s">
        <v>346</v>
      </c>
      <c r="B22" s="43" t="s">
        <v>88</v>
      </c>
      <c r="C22" s="43"/>
      <c r="D22" s="43"/>
      <c r="E22" s="51"/>
      <c r="F22" s="51"/>
      <c r="G22" s="52">
        <v>2</v>
      </c>
      <c r="H22" s="52">
        <v>2</v>
      </c>
      <c r="I22" s="58">
        <v>0</v>
      </c>
      <c r="J22" s="59"/>
      <c r="K22" s="59"/>
    </row>
    <row r="23" spans="1:11" ht="27" customHeight="1">
      <c r="A23" s="43" t="s">
        <v>346</v>
      </c>
      <c r="B23" s="43" t="s">
        <v>350</v>
      </c>
      <c r="C23" s="43"/>
      <c r="D23" s="43"/>
      <c r="E23" s="51"/>
      <c r="F23" s="51"/>
      <c r="G23" s="52">
        <v>1</v>
      </c>
      <c r="H23" s="52">
        <v>1</v>
      </c>
      <c r="I23" s="58">
        <v>0</v>
      </c>
      <c r="J23" s="59"/>
      <c r="K23" s="59"/>
    </row>
    <row r="24" spans="1:11" ht="27" customHeight="1">
      <c r="A24" s="43" t="s">
        <v>346</v>
      </c>
      <c r="B24" s="43" t="s">
        <v>303</v>
      </c>
      <c r="C24" s="43"/>
      <c r="D24" s="43"/>
      <c r="E24" s="51"/>
      <c r="F24" s="51"/>
      <c r="G24" s="52">
        <v>1</v>
      </c>
      <c r="H24" s="52">
        <v>1</v>
      </c>
      <c r="I24" s="58">
        <v>0</v>
      </c>
      <c r="J24" s="59"/>
      <c r="K24" s="59"/>
    </row>
    <row r="25" spans="1:11" ht="27" customHeight="1">
      <c r="A25" s="43" t="s">
        <v>346</v>
      </c>
      <c r="B25" s="43" t="s">
        <v>88</v>
      </c>
      <c r="C25" s="43" t="s">
        <v>358</v>
      </c>
      <c r="D25" s="43" t="s">
        <v>359</v>
      </c>
      <c r="E25" s="51" t="s">
        <v>349</v>
      </c>
      <c r="F25" s="51" t="s">
        <v>349</v>
      </c>
      <c r="G25" s="52">
        <v>40</v>
      </c>
      <c r="H25" s="52">
        <v>40</v>
      </c>
      <c r="I25" s="58">
        <v>0</v>
      </c>
      <c r="J25" s="59"/>
      <c r="K25" s="59"/>
    </row>
    <row r="26" spans="1:11" ht="27" customHeight="1">
      <c r="A26" s="43" t="s">
        <v>346</v>
      </c>
      <c r="B26" s="43" t="s">
        <v>88</v>
      </c>
      <c r="C26" s="43"/>
      <c r="D26" s="43"/>
      <c r="E26" s="51"/>
      <c r="F26" s="51"/>
      <c r="G26" s="52">
        <v>40</v>
      </c>
      <c r="H26" s="52">
        <v>40</v>
      </c>
      <c r="I26" s="58">
        <v>0</v>
      </c>
      <c r="J26" s="59"/>
      <c r="K26" s="59"/>
    </row>
    <row r="27" spans="1:11" ht="27" customHeight="1">
      <c r="A27" s="43" t="s">
        <v>346</v>
      </c>
      <c r="B27" s="43" t="s">
        <v>303</v>
      </c>
      <c r="C27" s="43"/>
      <c r="D27" s="43"/>
      <c r="E27" s="51"/>
      <c r="F27" s="51"/>
      <c r="G27" s="52">
        <v>40</v>
      </c>
      <c r="H27" s="52">
        <v>40</v>
      </c>
      <c r="I27" s="58">
        <v>0</v>
      </c>
      <c r="J27" s="59"/>
      <c r="K27" s="59"/>
    </row>
    <row r="28" spans="1:11" ht="27" customHeight="1">
      <c r="A28" s="43" t="s">
        <v>346</v>
      </c>
      <c r="B28" s="43" t="s">
        <v>88</v>
      </c>
      <c r="C28" s="43" t="s">
        <v>360</v>
      </c>
      <c r="D28" s="43" t="s">
        <v>361</v>
      </c>
      <c r="E28" s="51" t="s">
        <v>349</v>
      </c>
      <c r="F28" s="51" t="s">
        <v>349</v>
      </c>
      <c r="G28" s="52">
        <v>20</v>
      </c>
      <c r="H28" s="52">
        <v>20</v>
      </c>
      <c r="I28" s="58">
        <v>0</v>
      </c>
      <c r="J28" s="59"/>
      <c r="K28" s="59"/>
    </row>
    <row r="29" spans="1:11" ht="27" customHeight="1">
      <c r="A29" s="43" t="s">
        <v>346</v>
      </c>
      <c r="B29" s="43" t="s">
        <v>88</v>
      </c>
      <c r="C29" s="43"/>
      <c r="D29" s="43"/>
      <c r="E29" s="51"/>
      <c r="F29" s="51"/>
      <c r="G29" s="52">
        <v>20</v>
      </c>
      <c r="H29" s="52">
        <v>20</v>
      </c>
      <c r="I29" s="58">
        <v>0</v>
      </c>
      <c r="J29" s="59"/>
      <c r="K29" s="59"/>
    </row>
    <row r="30" spans="1:11" ht="27" customHeight="1">
      <c r="A30" s="43" t="s">
        <v>346</v>
      </c>
      <c r="B30" s="43" t="s">
        <v>362</v>
      </c>
      <c r="C30" s="43"/>
      <c r="D30" s="43"/>
      <c r="E30" s="51"/>
      <c r="F30" s="51"/>
      <c r="G30" s="52">
        <v>2</v>
      </c>
      <c r="H30" s="52">
        <v>2</v>
      </c>
      <c r="I30" s="58">
        <v>0</v>
      </c>
      <c r="J30" s="59"/>
      <c r="K30" s="59"/>
    </row>
    <row r="31" spans="1:11" ht="27" customHeight="1">
      <c r="A31" s="43" t="s">
        <v>346</v>
      </c>
      <c r="B31" s="43" t="s">
        <v>292</v>
      </c>
      <c r="C31" s="43"/>
      <c r="D31" s="43"/>
      <c r="E31" s="51"/>
      <c r="F31" s="51"/>
      <c r="G31" s="52">
        <v>3</v>
      </c>
      <c r="H31" s="52">
        <v>3</v>
      </c>
      <c r="I31" s="58">
        <v>0</v>
      </c>
      <c r="J31" s="59"/>
      <c r="K31" s="59"/>
    </row>
    <row r="32" spans="1:11" ht="27" customHeight="1">
      <c r="A32" s="43" t="s">
        <v>346</v>
      </c>
      <c r="B32" s="43" t="s">
        <v>303</v>
      </c>
      <c r="C32" s="43"/>
      <c r="D32" s="43"/>
      <c r="E32" s="51"/>
      <c r="F32" s="51"/>
      <c r="G32" s="52">
        <v>15</v>
      </c>
      <c r="H32" s="52">
        <v>15</v>
      </c>
      <c r="I32" s="58">
        <v>0</v>
      </c>
      <c r="J32" s="59"/>
      <c r="K32" s="59"/>
    </row>
    <row r="33" spans="1:11" ht="27" customHeight="1">
      <c r="A33" s="43" t="s">
        <v>346</v>
      </c>
      <c r="B33" s="43" t="s">
        <v>88</v>
      </c>
      <c r="C33" s="43" t="s">
        <v>363</v>
      </c>
      <c r="D33" s="43" t="s">
        <v>364</v>
      </c>
      <c r="E33" s="51" t="s">
        <v>349</v>
      </c>
      <c r="F33" s="51" t="s">
        <v>349</v>
      </c>
      <c r="G33" s="52">
        <v>6</v>
      </c>
      <c r="H33" s="52">
        <v>6</v>
      </c>
      <c r="I33" s="58">
        <v>0</v>
      </c>
      <c r="J33" s="59"/>
      <c r="K33" s="59"/>
    </row>
    <row r="34" spans="1:11" ht="27" customHeight="1">
      <c r="A34" s="43" t="s">
        <v>346</v>
      </c>
      <c r="B34" s="43" t="s">
        <v>88</v>
      </c>
      <c r="C34" s="43"/>
      <c r="D34" s="43"/>
      <c r="E34" s="51"/>
      <c r="F34" s="51"/>
      <c r="G34" s="52">
        <v>6</v>
      </c>
      <c r="H34" s="52">
        <v>6</v>
      </c>
      <c r="I34" s="58">
        <v>0</v>
      </c>
      <c r="J34" s="59"/>
      <c r="K34" s="59"/>
    </row>
    <row r="35" spans="1:11" ht="27" customHeight="1">
      <c r="A35" s="43" t="s">
        <v>346</v>
      </c>
      <c r="B35" s="43" t="s">
        <v>291</v>
      </c>
      <c r="C35" s="43"/>
      <c r="D35" s="43"/>
      <c r="E35" s="51"/>
      <c r="F35" s="51"/>
      <c r="G35" s="52">
        <v>1</v>
      </c>
      <c r="H35" s="52">
        <v>1</v>
      </c>
      <c r="I35" s="58">
        <v>0</v>
      </c>
      <c r="J35" s="59"/>
      <c r="K35" s="59"/>
    </row>
    <row r="36" spans="1:11" ht="27" customHeight="1">
      <c r="A36" s="43" t="s">
        <v>346</v>
      </c>
      <c r="B36" s="43" t="s">
        <v>292</v>
      </c>
      <c r="C36" s="43"/>
      <c r="D36" s="43"/>
      <c r="E36" s="51"/>
      <c r="F36" s="51"/>
      <c r="G36" s="52">
        <v>1</v>
      </c>
      <c r="H36" s="52">
        <v>1</v>
      </c>
      <c r="I36" s="58">
        <v>0</v>
      </c>
      <c r="J36" s="59"/>
      <c r="K36" s="59"/>
    </row>
    <row r="37" spans="1:11" ht="27" customHeight="1">
      <c r="A37" s="43" t="s">
        <v>346</v>
      </c>
      <c r="B37" s="43" t="s">
        <v>350</v>
      </c>
      <c r="C37" s="43"/>
      <c r="D37" s="43"/>
      <c r="E37" s="51"/>
      <c r="F37" s="51"/>
      <c r="G37" s="52">
        <v>1</v>
      </c>
      <c r="H37" s="52">
        <v>1</v>
      </c>
      <c r="I37" s="58">
        <v>0</v>
      </c>
      <c r="J37" s="59"/>
      <c r="K37" s="59"/>
    </row>
    <row r="38" spans="1:11" ht="27" customHeight="1">
      <c r="A38" s="43" t="s">
        <v>346</v>
      </c>
      <c r="B38" s="43" t="s">
        <v>303</v>
      </c>
      <c r="C38" s="43"/>
      <c r="D38" s="43"/>
      <c r="E38" s="51"/>
      <c r="F38" s="51"/>
      <c r="G38" s="52">
        <v>3</v>
      </c>
      <c r="H38" s="52">
        <v>3</v>
      </c>
      <c r="I38" s="58">
        <v>0</v>
      </c>
      <c r="J38" s="59"/>
      <c r="K38" s="59"/>
    </row>
    <row r="39" spans="1:11" ht="27" customHeight="1">
      <c r="A39" s="43" t="s">
        <v>346</v>
      </c>
      <c r="B39" s="43" t="s">
        <v>88</v>
      </c>
      <c r="C39" s="43" t="s">
        <v>365</v>
      </c>
      <c r="D39" s="43" t="s">
        <v>366</v>
      </c>
      <c r="E39" s="51" t="s">
        <v>349</v>
      </c>
      <c r="F39" s="51" t="s">
        <v>349</v>
      </c>
      <c r="G39" s="52">
        <v>500</v>
      </c>
      <c r="H39" s="52">
        <v>500</v>
      </c>
      <c r="I39" s="58">
        <v>0</v>
      </c>
      <c r="J39" s="59"/>
      <c r="K39" s="59"/>
    </row>
    <row r="40" spans="1:11" ht="27" customHeight="1">
      <c r="A40" s="43" t="s">
        <v>346</v>
      </c>
      <c r="B40" s="43" t="s">
        <v>88</v>
      </c>
      <c r="C40" s="43"/>
      <c r="D40" s="43"/>
      <c r="E40" s="51"/>
      <c r="F40" s="51"/>
      <c r="G40" s="52">
        <v>500</v>
      </c>
      <c r="H40" s="52">
        <v>500</v>
      </c>
      <c r="I40" s="58">
        <v>0</v>
      </c>
      <c r="J40" s="59"/>
      <c r="K40" s="59"/>
    </row>
    <row r="41" spans="1:11" ht="27" customHeight="1">
      <c r="A41" s="43" t="s">
        <v>346</v>
      </c>
      <c r="B41" s="43" t="s">
        <v>303</v>
      </c>
      <c r="C41" s="43"/>
      <c r="D41" s="43"/>
      <c r="E41" s="51"/>
      <c r="F41" s="51"/>
      <c r="G41" s="52">
        <v>500</v>
      </c>
      <c r="H41" s="52">
        <v>500</v>
      </c>
      <c r="I41" s="58">
        <v>0</v>
      </c>
      <c r="J41" s="59"/>
      <c r="K41" s="59"/>
    </row>
    <row r="42" spans="1:11" ht="27" customHeight="1">
      <c r="A42" s="43" t="s">
        <v>346</v>
      </c>
      <c r="B42" s="43" t="s">
        <v>88</v>
      </c>
      <c r="C42" s="43" t="s">
        <v>367</v>
      </c>
      <c r="D42" s="43" t="s">
        <v>368</v>
      </c>
      <c r="E42" s="51" t="s">
        <v>349</v>
      </c>
      <c r="F42" s="51" t="s">
        <v>349</v>
      </c>
      <c r="G42" s="52">
        <v>4</v>
      </c>
      <c r="H42" s="52">
        <v>4</v>
      </c>
      <c r="I42" s="58">
        <v>0</v>
      </c>
      <c r="J42" s="59"/>
      <c r="K42" s="59"/>
    </row>
    <row r="43" spans="1:11" ht="27" customHeight="1">
      <c r="A43" s="43" t="s">
        <v>346</v>
      </c>
      <c r="B43" s="43" t="s">
        <v>88</v>
      </c>
      <c r="C43" s="43"/>
      <c r="D43" s="43"/>
      <c r="E43" s="51"/>
      <c r="F43" s="51"/>
      <c r="G43" s="52">
        <v>4</v>
      </c>
      <c r="H43" s="52">
        <v>4</v>
      </c>
      <c r="I43" s="58">
        <v>0</v>
      </c>
      <c r="J43" s="59"/>
      <c r="K43" s="59"/>
    </row>
    <row r="44" spans="1:11" ht="27" customHeight="1">
      <c r="A44" s="43" t="s">
        <v>346</v>
      </c>
      <c r="B44" s="43" t="s">
        <v>292</v>
      </c>
      <c r="C44" s="43"/>
      <c r="D44" s="43"/>
      <c r="E44" s="51"/>
      <c r="F44" s="51"/>
      <c r="G44" s="52">
        <v>4</v>
      </c>
      <c r="H44" s="52">
        <v>4</v>
      </c>
      <c r="I44" s="58">
        <v>0</v>
      </c>
      <c r="J44" s="59"/>
      <c r="K44" s="59"/>
    </row>
    <row r="45" spans="1:11" ht="27" customHeight="1">
      <c r="A45" s="43" t="s">
        <v>346</v>
      </c>
      <c r="B45" s="43" t="s">
        <v>88</v>
      </c>
      <c r="C45" s="43" t="s">
        <v>369</v>
      </c>
      <c r="D45" s="43" t="s">
        <v>370</v>
      </c>
      <c r="E45" s="51" t="s">
        <v>349</v>
      </c>
      <c r="F45" s="51" t="s">
        <v>349</v>
      </c>
      <c r="G45" s="52">
        <v>1</v>
      </c>
      <c r="H45" s="52">
        <v>1</v>
      </c>
      <c r="I45" s="58">
        <v>0</v>
      </c>
      <c r="J45" s="59"/>
      <c r="K45" s="59"/>
    </row>
    <row r="46" spans="1:11" ht="27" customHeight="1">
      <c r="A46" s="43" t="s">
        <v>346</v>
      </c>
      <c r="B46" s="43" t="s">
        <v>88</v>
      </c>
      <c r="C46" s="43"/>
      <c r="D46" s="43"/>
      <c r="E46" s="51"/>
      <c r="F46" s="51"/>
      <c r="G46" s="52">
        <v>1</v>
      </c>
      <c r="H46" s="52">
        <v>1</v>
      </c>
      <c r="I46" s="58">
        <v>0</v>
      </c>
      <c r="J46" s="59"/>
      <c r="K46" s="59"/>
    </row>
    <row r="47" spans="1:11" ht="27" customHeight="1">
      <c r="A47" s="43" t="s">
        <v>346</v>
      </c>
      <c r="B47" s="43" t="s">
        <v>303</v>
      </c>
      <c r="C47" s="43"/>
      <c r="D47" s="43"/>
      <c r="E47" s="51"/>
      <c r="F47" s="51"/>
      <c r="G47" s="52">
        <v>1</v>
      </c>
      <c r="H47" s="52">
        <v>1</v>
      </c>
      <c r="I47" s="58">
        <v>0</v>
      </c>
      <c r="J47" s="59"/>
      <c r="K47" s="59"/>
    </row>
    <row r="48" spans="1:11" ht="27" customHeight="1">
      <c r="A48" s="43" t="s">
        <v>346</v>
      </c>
      <c r="B48" s="43" t="s">
        <v>88</v>
      </c>
      <c r="C48" s="43" t="s">
        <v>371</v>
      </c>
      <c r="D48" s="43" t="s">
        <v>372</v>
      </c>
      <c r="E48" s="51" t="s">
        <v>349</v>
      </c>
      <c r="F48" s="51" t="s">
        <v>349</v>
      </c>
      <c r="G48" s="52">
        <v>6</v>
      </c>
      <c r="H48" s="52">
        <v>6</v>
      </c>
      <c r="I48" s="58">
        <v>0</v>
      </c>
      <c r="J48" s="59"/>
      <c r="K48" s="59"/>
    </row>
    <row r="49" spans="1:11" ht="27" customHeight="1">
      <c r="A49" s="43" t="s">
        <v>346</v>
      </c>
      <c r="B49" s="43" t="s">
        <v>88</v>
      </c>
      <c r="C49" s="43"/>
      <c r="D49" s="43"/>
      <c r="E49" s="51"/>
      <c r="F49" s="51"/>
      <c r="G49" s="52">
        <v>6</v>
      </c>
      <c r="H49" s="52">
        <v>6</v>
      </c>
      <c r="I49" s="58">
        <v>0</v>
      </c>
      <c r="J49" s="59"/>
      <c r="K49" s="59"/>
    </row>
    <row r="50" spans="1:11" ht="27" customHeight="1">
      <c r="A50" s="43" t="s">
        <v>346</v>
      </c>
      <c r="B50" s="43" t="s">
        <v>292</v>
      </c>
      <c r="C50" s="43"/>
      <c r="D50" s="43"/>
      <c r="E50" s="51"/>
      <c r="F50" s="51"/>
      <c r="G50" s="52">
        <v>1</v>
      </c>
      <c r="H50" s="52">
        <v>1</v>
      </c>
      <c r="I50" s="58">
        <v>0</v>
      </c>
      <c r="J50" s="59"/>
      <c r="K50" s="59"/>
    </row>
    <row r="51" spans="1:11" ht="27" customHeight="1">
      <c r="A51" s="43" t="s">
        <v>346</v>
      </c>
      <c r="B51" s="43" t="s">
        <v>350</v>
      </c>
      <c r="C51" s="43"/>
      <c r="D51" s="43"/>
      <c r="E51" s="51"/>
      <c r="F51" s="51"/>
      <c r="G51" s="52">
        <v>2</v>
      </c>
      <c r="H51" s="52">
        <v>2</v>
      </c>
      <c r="I51" s="58">
        <v>0</v>
      </c>
      <c r="J51" s="59"/>
      <c r="K51" s="59"/>
    </row>
    <row r="52" spans="1:11" ht="27" customHeight="1">
      <c r="A52" s="43" t="s">
        <v>346</v>
      </c>
      <c r="B52" s="43" t="s">
        <v>303</v>
      </c>
      <c r="C52" s="43"/>
      <c r="D52" s="43"/>
      <c r="E52" s="51"/>
      <c r="F52" s="51"/>
      <c r="G52" s="52">
        <v>3</v>
      </c>
      <c r="H52" s="52">
        <v>3</v>
      </c>
      <c r="I52" s="58">
        <v>0</v>
      </c>
      <c r="J52" s="59"/>
      <c r="K52" s="59"/>
    </row>
    <row r="53" spans="1:11" ht="27" customHeight="1">
      <c r="A53" s="43" t="s">
        <v>346</v>
      </c>
      <c r="B53" s="43" t="s">
        <v>88</v>
      </c>
      <c r="C53" s="43" t="s">
        <v>373</v>
      </c>
      <c r="D53" s="43" t="s">
        <v>374</v>
      </c>
      <c r="E53" s="51" t="s">
        <v>349</v>
      </c>
      <c r="F53" s="51" t="s">
        <v>349</v>
      </c>
      <c r="G53" s="52">
        <v>80</v>
      </c>
      <c r="H53" s="52">
        <v>80</v>
      </c>
      <c r="I53" s="58">
        <v>0</v>
      </c>
      <c r="J53" s="59"/>
      <c r="K53" s="59"/>
    </row>
    <row r="54" spans="1:11" ht="27" customHeight="1">
      <c r="A54" s="43" t="s">
        <v>346</v>
      </c>
      <c r="B54" s="43" t="s">
        <v>88</v>
      </c>
      <c r="C54" s="43"/>
      <c r="D54" s="43"/>
      <c r="E54" s="51"/>
      <c r="F54" s="51"/>
      <c r="G54" s="52">
        <v>80</v>
      </c>
      <c r="H54" s="52">
        <v>80</v>
      </c>
      <c r="I54" s="58">
        <v>0</v>
      </c>
      <c r="J54" s="59"/>
      <c r="K54" s="59"/>
    </row>
    <row r="55" spans="1:11" ht="27" customHeight="1">
      <c r="A55" s="43" t="s">
        <v>346</v>
      </c>
      <c r="B55" s="43" t="s">
        <v>303</v>
      </c>
      <c r="C55" s="43"/>
      <c r="D55" s="43"/>
      <c r="E55" s="51"/>
      <c r="F55" s="51"/>
      <c r="G55" s="52">
        <v>80</v>
      </c>
      <c r="H55" s="52">
        <v>80</v>
      </c>
      <c r="I55" s="58">
        <v>0</v>
      </c>
      <c r="J55" s="59"/>
      <c r="K55" s="59"/>
    </row>
    <row r="56" spans="1:11" ht="27" customHeight="1">
      <c r="A56" s="43" t="s">
        <v>346</v>
      </c>
      <c r="B56" s="43" t="s">
        <v>88</v>
      </c>
      <c r="C56" s="43" t="s">
        <v>375</v>
      </c>
      <c r="D56" s="43" t="s">
        <v>376</v>
      </c>
      <c r="E56" s="51" t="s">
        <v>349</v>
      </c>
      <c r="F56" s="51" t="s">
        <v>349</v>
      </c>
      <c r="G56" s="52">
        <v>7.68</v>
      </c>
      <c r="H56" s="52">
        <v>7.68</v>
      </c>
      <c r="I56" s="58">
        <v>0</v>
      </c>
      <c r="J56" s="59"/>
      <c r="K56" s="59"/>
    </row>
    <row r="57" spans="1:11" ht="27" customHeight="1">
      <c r="A57" s="43" t="s">
        <v>346</v>
      </c>
      <c r="B57" s="43" t="s">
        <v>88</v>
      </c>
      <c r="C57" s="43"/>
      <c r="D57" s="43"/>
      <c r="E57" s="51"/>
      <c r="F57" s="51"/>
      <c r="G57" s="52">
        <v>7.68</v>
      </c>
      <c r="H57" s="52">
        <v>7.68</v>
      </c>
      <c r="I57" s="58">
        <v>0</v>
      </c>
      <c r="J57" s="59"/>
      <c r="K57" s="59"/>
    </row>
    <row r="58" spans="1:11" ht="27" customHeight="1">
      <c r="A58" s="43" t="s">
        <v>346</v>
      </c>
      <c r="B58" s="43" t="s">
        <v>362</v>
      </c>
      <c r="C58" s="43"/>
      <c r="D58" s="43"/>
      <c r="E58" s="51"/>
      <c r="F58" s="51"/>
      <c r="G58" s="52">
        <v>1.8</v>
      </c>
      <c r="H58" s="52">
        <v>1.8</v>
      </c>
      <c r="I58" s="58">
        <v>0</v>
      </c>
      <c r="J58" s="59"/>
      <c r="K58" s="59"/>
    </row>
    <row r="59" spans="1:11" ht="27" customHeight="1">
      <c r="A59" s="43" t="s">
        <v>346</v>
      </c>
      <c r="B59" s="43" t="s">
        <v>362</v>
      </c>
      <c r="C59" s="43"/>
      <c r="D59" s="43"/>
      <c r="E59" s="51"/>
      <c r="F59" s="51"/>
      <c r="G59" s="52">
        <v>2.9</v>
      </c>
      <c r="H59" s="52">
        <v>2.9</v>
      </c>
      <c r="I59" s="58">
        <v>0</v>
      </c>
      <c r="J59" s="59"/>
      <c r="K59" s="59"/>
    </row>
    <row r="60" spans="1:11" ht="27" customHeight="1">
      <c r="A60" s="43" t="s">
        <v>346</v>
      </c>
      <c r="B60" s="43" t="s">
        <v>292</v>
      </c>
      <c r="C60" s="43"/>
      <c r="D60" s="43"/>
      <c r="E60" s="51"/>
      <c r="F60" s="51"/>
      <c r="G60" s="52">
        <v>0.5</v>
      </c>
      <c r="H60" s="52">
        <v>0.5</v>
      </c>
      <c r="I60" s="58">
        <v>0</v>
      </c>
      <c r="J60" s="59"/>
      <c r="K60" s="59"/>
    </row>
    <row r="61" spans="1:11" ht="27" customHeight="1">
      <c r="A61" s="43" t="s">
        <v>346</v>
      </c>
      <c r="B61" s="43" t="s">
        <v>298</v>
      </c>
      <c r="C61" s="43"/>
      <c r="D61" s="43"/>
      <c r="E61" s="51"/>
      <c r="F61" s="51"/>
      <c r="G61" s="52">
        <v>0.5</v>
      </c>
      <c r="H61" s="52">
        <v>0.5</v>
      </c>
      <c r="I61" s="58">
        <v>0</v>
      </c>
      <c r="J61" s="59"/>
      <c r="K61" s="59"/>
    </row>
    <row r="62" spans="1:11" ht="27" customHeight="1">
      <c r="A62" s="43" t="s">
        <v>346</v>
      </c>
      <c r="B62" s="43" t="s">
        <v>362</v>
      </c>
      <c r="C62" s="43"/>
      <c r="D62" s="43"/>
      <c r="E62" s="51"/>
      <c r="F62" s="51"/>
      <c r="G62" s="52">
        <v>0.8</v>
      </c>
      <c r="H62" s="52">
        <v>0.8</v>
      </c>
      <c r="I62" s="58">
        <v>0</v>
      </c>
      <c r="J62" s="59"/>
      <c r="K62" s="59"/>
    </row>
    <row r="63" spans="1:11" ht="27" customHeight="1">
      <c r="A63" s="43" t="s">
        <v>346</v>
      </c>
      <c r="B63" s="43" t="s">
        <v>303</v>
      </c>
      <c r="C63" s="43"/>
      <c r="D63" s="43"/>
      <c r="E63" s="51"/>
      <c r="F63" s="51"/>
      <c r="G63" s="52">
        <v>1.18</v>
      </c>
      <c r="H63" s="52">
        <v>1.18</v>
      </c>
      <c r="I63" s="58">
        <v>0</v>
      </c>
      <c r="J63" s="59"/>
      <c r="K63" s="59"/>
    </row>
    <row r="64" spans="1:11" ht="27" customHeight="1">
      <c r="A64" s="43" t="s">
        <v>346</v>
      </c>
      <c r="B64" s="43" t="s">
        <v>88</v>
      </c>
      <c r="C64" s="43" t="s">
        <v>377</v>
      </c>
      <c r="D64" s="43" t="s">
        <v>378</v>
      </c>
      <c r="E64" s="51" t="s">
        <v>349</v>
      </c>
      <c r="F64" s="51" t="s">
        <v>349</v>
      </c>
      <c r="G64" s="52">
        <v>2</v>
      </c>
      <c r="H64" s="52">
        <v>2</v>
      </c>
      <c r="I64" s="58">
        <v>0</v>
      </c>
      <c r="J64" s="59"/>
      <c r="K64" s="59"/>
    </row>
    <row r="65" spans="1:11" ht="27" customHeight="1">
      <c r="A65" s="43" t="s">
        <v>346</v>
      </c>
      <c r="B65" s="43" t="s">
        <v>88</v>
      </c>
      <c r="C65" s="43"/>
      <c r="D65" s="43"/>
      <c r="E65" s="51"/>
      <c r="F65" s="51"/>
      <c r="G65" s="52">
        <v>2</v>
      </c>
      <c r="H65" s="52">
        <v>2</v>
      </c>
      <c r="I65" s="58">
        <v>0</v>
      </c>
      <c r="J65" s="59"/>
      <c r="K65" s="59"/>
    </row>
    <row r="66" spans="1:11" ht="27" customHeight="1">
      <c r="A66" s="43" t="s">
        <v>346</v>
      </c>
      <c r="B66" s="43" t="s">
        <v>303</v>
      </c>
      <c r="C66" s="43"/>
      <c r="D66" s="43"/>
      <c r="E66" s="51"/>
      <c r="F66" s="51"/>
      <c r="G66" s="52">
        <v>2</v>
      </c>
      <c r="H66" s="52">
        <v>2</v>
      </c>
      <c r="I66" s="58">
        <v>0</v>
      </c>
      <c r="J66" s="59"/>
      <c r="K66" s="59"/>
    </row>
    <row r="67" spans="1:11" ht="27" customHeight="1">
      <c r="A67" s="43" t="s">
        <v>346</v>
      </c>
      <c r="B67" s="43" t="s">
        <v>88</v>
      </c>
      <c r="C67" s="43" t="s">
        <v>379</v>
      </c>
      <c r="D67" s="43" t="s">
        <v>380</v>
      </c>
      <c r="E67" s="51" t="s">
        <v>349</v>
      </c>
      <c r="F67" s="51" t="s">
        <v>349</v>
      </c>
      <c r="G67" s="52">
        <v>18</v>
      </c>
      <c r="H67" s="52">
        <v>18</v>
      </c>
      <c r="I67" s="58">
        <v>0</v>
      </c>
      <c r="J67" s="59"/>
      <c r="K67" s="59"/>
    </row>
    <row r="68" spans="1:11" ht="27" customHeight="1">
      <c r="A68" s="43" t="s">
        <v>346</v>
      </c>
      <c r="B68" s="43" t="s">
        <v>88</v>
      </c>
      <c r="C68" s="43"/>
      <c r="D68" s="43"/>
      <c r="E68" s="51"/>
      <c r="F68" s="51"/>
      <c r="G68" s="52">
        <v>18</v>
      </c>
      <c r="H68" s="52">
        <v>18</v>
      </c>
      <c r="I68" s="58">
        <v>0</v>
      </c>
      <c r="J68" s="59"/>
      <c r="K68" s="59"/>
    </row>
    <row r="69" spans="1:11" ht="27" customHeight="1">
      <c r="A69" s="43" t="s">
        <v>346</v>
      </c>
      <c r="B69" s="43" t="s">
        <v>292</v>
      </c>
      <c r="C69" s="43"/>
      <c r="D69" s="43"/>
      <c r="E69" s="51"/>
      <c r="F69" s="51"/>
      <c r="G69" s="52">
        <v>10</v>
      </c>
      <c r="H69" s="52">
        <v>10</v>
      </c>
      <c r="I69" s="58">
        <v>0</v>
      </c>
      <c r="J69" s="59"/>
      <c r="K69" s="59"/>
    </row>
    <row r="70" spans="1:11" ht="27" customHeight="1">
      <c r="A70" s="43" t="s">
        <v>346</v>
      </c>
      <c r="B70" s="43" t="s">
        <v>298</v>
      </c>
      <c r="C70" s="43"/>
      <c r="D70" s="43"/>
      <c r="E70" s="51"/>
      <c r="F70" s="51"/>
      <c r="G70" s="52">
        <v>0.7</v>
      </c>
      <c r="H70" s="52">
        <v>0.7</v>
      </c>
      <c r="I70" s="58">
        <v>0</v>
      </c>
      <c r="J70" s="59"/>
      <c r="K70" s="59"/>
    </row>
    <row r="71" spans="1:11" ht="27" customHeight="1">
      <c r="A71" s="43" t="s">
        <v>346</v>
      </c>
      <c r="B71" s="43" t="s">
        <v>303</v>
      </c>
      <c r="C71" s="43"/>
      <c r="D71" s="43"/>
      <c r="E71" s="51"/>
      <c r="F71" s="51"/>
      <c r="G71" s="52">
        <v>7.3</v>
      </c>
      <c r="H71" s="52">
        <v>7.3</v>
      </c>
      <c r="I71" s="58">
        <v>0</v>
      </c>
      <c r="J71" s="59"/>
      <c r="K71" s="59"/>
    </row>
    <row r="72" spans="1:11" ht="27" customHeight="1">
      <c r="A72" s="43" t="s">
        <v>346</v>
      </c>
      <c r="B72" s="43" t="s">
        <v>88</v>
      </c>
      <c r="C72" s="43" t="s">
        <v>381</v>
      </c>
      <c r="D72" s="43" t="s">
        <v>382</v>
      </c>
      <c r="E72" s="51" t="s">
        <v>349</v>
      </c>
      <c r="F72" s="51" t="s">
        <v>349</v>
      </c>
      <c r="G72" s="52">
        <v>15</v>
      </c>
      <c r="H72" s="52">
        <v>15</v>
      </c>
      <c r="I72" s="58">
        <v>0</v>
      </c>
      <c r="J72" s="59"/>
      <c r="K72" s="59"/>
    </row>
    <row r="73" spans="1:11" ht="27" customHeight="1">
      <c r="A73" s="43" t="s">
        <v>346</v>
      </c>
      <c r="B73" s="43" t="s">
        <v>88</v>
      </c>
      <c r="C73" s="43"/>
      <c r="D73" s="43"/>
      <c r="E73" s="51"/>
      <c r="F73" s="51"/>
      <c r="G73" s="52">
        <v>15</v>
      </c>
      <c r="H73" s="52">
        <v>15</v>
      </c>
      <c r="I73" s="58">
        <v>0</v>
      </c>
      <c r="J73" s="59"/>
      <c r="K73" s="59"/>
    </row>
    <row r="74" spans="1:11" ht="27" customHeight="1">
      <c r="A74" s="43" t="s">
        <v>346</v>
      </c>
      <c r="B74" s="43" t="s">
        <v>350</v>
      </c>
      <c r="C74" s="43"/>
      <c r="D74" s="43"/>
      <c r="E74" s="51"/>
      <c r="F74" s="51"/>
      <c r="G74" s="52">
        <v>10</v>
      </c>
      <c r="H74" s="52">
        <v>10</v>
      </c>
      <c r="I74" s="58">
        <v>0</v>
      </c>
      <c r="J74" s="59"/>
      <c r="K74" s="59"/>
    </row>
    <row r="75" spans="1:11" ht="27" customHeight="1">
      <c r="A75" s="43" t="s">
        <v>346</v>
      </c>
      <c r="B75" s="43" t="s">
        <v>303</v>
      </c>
      <c r="C75" s="43"/>
      <c r="D75" s="43"/>
      <c r="E75" s="51"/>
      <c r="F75" s="51"/>
      <c r="G75" s="52">
        <v>5</v>
      </c>
      <c r="H75" s="52">
        <v>5</v>
      </c>
      <c r="I75" s="58">
        <v>0</v>
      </c>
      <c r="J75" s="59"/>
      <c r="K75" s="59"/>
    </row>
    <row r="76" spans="1:11" ht="27" customHeight="1">
      <c r="A76" s="43" t="s">
        <v>346</v>
      </c>
      <c r="B76" s="43" t="s">
        <v>88</v>
      </c>
      <c r="C76" s="43" t="s">
        <v>383</v>
      </c>
      <c r="D76" s="43" t="s">
        <v>384</v>
      </c>
      <c r="E76" s="51" t="s">
        <v>349</v>
      </c>
      <c r="F76" s="51" t="s">
        <v>349</v>
      </c>
      <c r="G76" s="52">
        <v>6</v>
      </c>
      <c r="H76" s="52">
        <v>6</v>
      </c>
      <c r="I76" s="58">
        <v>0</v>
      </c>
      <c r="J76" s="59"/>
      <c r="K76" s="59"/>
    </row>
    <row r="77" spans="1:11" ht="27" customHeight="1">
      <c r="A77" s="43" t="s">
        <v>346</v>
      </c>
      <c r="B77" s="43" t="s">
        <v>88</v>
      </c>
      <c r="C77" s="43"/>
      <c r="D77" s="43"/>
      <c r="E77" s="51"/>
      <c r="F77" s="51"/>
      <c r="G77" s="52">
        <v>6</v>
      </c>
      <c r="H77" s="52">
        <v>6</v>
      </c>
      <c r="I77" s="58">
        <v>0</v>
      </c>
      <c r="J77" s="59"/>
      <c r="K77" s="59"/>
    </row>
    <row r="78" spans="1:11" ht="27" customHeight="1">
      <c r="A78" s="43" t="s">
        <v>346</v>
      </c>
      <c r="B78" s="43" t="s">
        <v>292</v>
      </c>
      <c r="C78" s="43"/>
      <c r="D78" s="43"/>
      <c r="E78" s="51"/>
      <c r="F78" s="51"/>
      <c r="G78" s="52">
        <v>1</v>
      </c>
      <c r="H78" s="52">
        <v>1</v>
      </c>
      <c r="I78" s="58">
        <v>0</v>
      </c>
      <c r="J78" s="59"/>
      <c r="K78" s="59"/>
    </row>
    <row r="79" spans="1:11" ht="27" customHeight="1">
      <c r="A79" s="43" t="s">
        <v>346</v>
      </c>
      <c r="B79" s="43" t="s">
        <v>303</v>
      </c>
      <c r="C79" s="43"/>
      <c r="D79" s="43"/>
      <c r="E79" s="51"/>
      <c r="F79" s="51"/>
      <c r="G79" s="52">
        <v>5</v>
      </c>
      <c r="H79" s="52">
        <v>5</v>
      </c>
      <c r="I79" s="58">
        <v>0</v>
      </c>
      <c r="J79" s="59"/>
      <c r="K79" s="59"/>
    </row>
    <row r="80" spans="1:11" ht="27" customHeight="1">
      <c r="A80" s="43" t="s">
        <v>346</v>
      </c>
      <c r="B80" s="43" t="s">
        <v>88</v>
      </c>
      <c r="C80" s="43" t="s">
        <v>385</v>
      </c>
      <c r="D80" s="43" t="s">
        <v>386</v>
      </c>
      <c r="E80" s="51" t="s">
        <v>349</v>
      </c>
      <c r="F80" s="51" t="s">
        <v>349</v>
      </c>
      <c r="G80" s="52">
        <v>10</v>
      </c>
      <c r="H80" s="52">
        <v>10</v>
      </c>
      <c r="I80" s="58">
        <v>0</v>
      </c>
      <c r="J80" s="59"/>
      <c r="K80" s="59"/>
    </row>
    <row r="81" spans="1:11" ht="27" customHeight="1">
      <c r="A81" s="43" t="s">
        <v>346</v>
      </c>
      <c r="B81" s="43" t="s">
        <v>88</v>
      </c>
      <c r="C81" s="43"/>
      <c r="D81" s="43"/>
      <c r="E81" s="51"/>
      <c r="F81" s="51"/>
      <c r="G81" s="52">
        <v>10</v>
      </c>
      <c r="H81" s="52">
        <v>10</v>
      </c>
      <c r="I81" s="58">
        <v>0</v>
      </c>
      <c r="J81" s="59"/>
      <c r="K81" s="59"/>
    </row>
    <row r="82" spans="1:11" ht="27" customHeight="1">
      <c r="A82" s="43" t="s">
        <v>346</v>
      </c>
      <c r="B82" s="43" t="s">
        <v>350</v>
      </c>
      <c r="C82" s="43"/>
      <c r="D82" s="43"/>
      <c r="E82" s="51"/>
      <c r="F82" s="51"/>
      <c r="G82" s="52">
        <v>2</v>
      </c>
      <c r="H82" s="52">
        <v>2</v>
      </c>
      <c r="I82" s="58">
        <v>0</v>
      </c>
      <c r="J82" s="59"/>
      <c r="K82" s="59"/>
    </row>
    <row r="83" spans="1:11" ht="27" customHeight="1">
      <c r="A83" s="43" t="s">
        <v>346</v>
      </c>
      <c r="B83" s="43" t="s">
        <v>303</v>
      </c>
      <c r="C83" s="43"/>
      <c r="D83" s="43"/>
      <c r="E83" s="51"/>
      <c r="F83" s="51"/>
      <c r="G83" s="52">
        <v>8</v>
      </c>
      <c r="H83" s="52">
        <v>8</v>
      </c>
      <c r="I83" s="58">
        <v>0</v>
      </c>
      <c r="J83" s="59"/>
      <c r="K83" s="59"/>
    </row>
    <row r="84" spans="1:11" ht="27" customHeight="1">
      <c r="A84" s="43" t="s">
        <v>346</v>
      </c>
      <c r="B84" s="43" t="s">
        <v>88</v>
      </c>
      <c r="C84" s="43" t="s">
        <v>387</v>
      </c>
      <c r="D84" s="43" t="s">
        <v>388</v>
      </c>
      <c r="E84" s="51" t="s">
        <v>349</v>
      </c>
      <c r="F84" s="51" t="s">
        <v>349</v>
      </c>
      <c r="G84" s="52">
        <v>3</v>
      </c>
      <c r="H84" s="52">
        <v>3</v>
      </c>
      <c r="I84" s="58">
        <v>0</v>
      </c>
      <c r="J84" s="59"/>
      <c r="K84" s="59"/>
    </row>
    <row r="85" spans="1:11" ht="27" customHeight="1">
      <c r="A85" s="43" t="s">
        <v>346</v>
      </c>
      <c r="B85" s="43" t="s">
        <v>88</v>
      </c>
      <c r="C85" s="43"/>
      <c r="D85" s="43"/>
      <c r="E85" s="51"/>
      <c r="F85" s="51"/>
      <c r="G85" s="52">
        <v>3</v>
      </c>
      <c r="H85" s="52">
        <v>3</v>
      </c>
      <c r="I85" s="58">
        <v>0</v>
      </c>
      <c r="J85" s="59"/>
      <c r="K85" s="59"/>
    </row>
    <row r="86" spans="1:11" ht="27" customHeight="1">
      <c r="A86" s="43" t="s">
        <v>346</v>
      </c>
      <c r="B86" s="43" t="s">
        <v>292</v>
      </c>
      <c r="C86" s="43"/>
      <c r="D86" s="43"/>
      <c r="E86" s="51"/>
      <c r="F86" s="51"/>
      <c r="G86" s="52">
        <v>3</v>
      </c>
      <c r="H86" s="52">
        <v>3</v>
      </c>
      <c r="I86" s="58">
        <v>0</v>
      </c>
      <c r="J86" s="59"/>
      <c r="K86" s="59"/>
    </row>
    <row r="87" spans="1:11" ht="27" customHeight="1">
      <c r="A87" s="43" t="s">
        <v>346</v>
      </c>
      <c r="B87" s="43" t="s">
        <v>88</v>
      </c>
      <c r="C87" s="43" t="s">
        <v>389</v>
      </c>
      <c r="D87" s="43" t="s">
        <v>390</v>
      </c>
      <c r="E87" s="51" t="s">
        <v>349</v>
      </c>
      <c r="F87" s="51" t="s">
        <v>349</v>
      </c>
      <c r="G87" s="52">
        <v>3</v>
      </c>
      <c r="H87" s="52">
        <v>3</v>
      </c>
      <c r="I87" s="58">
        <v>0</v>
      </c>
      <c r="J87" s="59"/>
      <c r="K87" s="59"/>
    </row>
    <row r="88" spans="1:11" ht="27" customHeight="1">
      <c r="A88" s="43" t="s">
        <v>346</v>
      </c>
      <c r="B88" s="43" t="s">
        <v>88</v>
      </c>
      <c r="C88" s="43"/>
      <c r="D88" s="43"/>
      <c r="E88" s="51"/>
      <c r="F88" s="51"/>
      <c r="G88" s="52">
        <v>3</v>
      </c>
      <c r="H88" s="52">
        <v>3</v>
      </c>
      <c r="I88" s="58">
        <v>0</v>
      </c>
      <c r="J88" s="59"/>
      <c r="K88" s="59"/>
    </row>
    <row r="89" spans="1:11" ht="27" customHeight="1">
      <c r="A89" s="43" t="s">
        <v>346</v>
      </c>
      <c r="B89" s="43" t="s">
        <v>303</v>
      </c>
      <c r="C89" s="43"/>
      <c r="D89" s="43"/>
      <c r="E89" s="51"/>
      <c r="F89" s="51"/>
      <c r="G89" s="52">
        <v>3</v>
      </c>
      <c r="H89" s="52">
        <v>3</v>
      </c>
      <c r="I89" s="58">
        <v>0</v>
      </c>
      <c r="J89" s="59"/>
      <c r="K89" s="59"/>
    </row>
    <row r="90" spans="1:11" s="26" customFormat="1" ht="27" customHeight="1">
      <c r="A90" s="60" t="s">
        <v>391</v>
      </c>
      <c r="B90" s="61"/>
      <c r="C90" s="61"/>
      <c r="D90" s="61"/>
      <c r="E90" s="37"/>
      <c r="F90" s="37"/>
      <c r="G90" s="62">
        <f aca="true" t="shared" si="2" ref="G90:I90">G91+G99+G121+G135+G148+G155+G163+G174+G185+G189+G195+G201+G235+G247+G260+G267+G281+G297+G303</f>
        <v>933.5</v>
      </c>
      <c r="H90" s="62">
        <f t="shared" si="2"/>
        <v>913.5</v>
      </c>
      <c r="I90" s="63">
        <f t="shared" si="2"/>
        <v>20</v>
      </c>
      <c r="J90" s="57"/>
      <c r="K90" s="57"/>
    </row>
    <row r="91" spans="1:11" s="26" customFormat="1" ht="27" customHeight="1">
      <c r="A91" s="60" t="s">
        <v>392</v>
      </c>
      <c r="B91" s="61"/>
      <c r="C91" s="61"/>
      <c r="D91" s="61"/>
      <c r="E91" s="37"/>
      <c r="F91" s="37"/>
      <c r="G91" s="62">
        <f aca="true" t="shared" si="3" ref="G91:I91">G92+G95</f>
        <v>16</v>
      </c>
      <c r="H91" s="62">
        <f t="shared" si="3"/>
        <v>16</v>
      </c>
      <c r="I91" s="63">
        <f t="shared" si="3"/>
        <v>0</v>
      </c>
      <c r="J91" s="57"/>
      <c r="K91" s="57"/>
    </row>
    <row r="92" spans="1:11" ht="27" customHeight="1">
      <c r="A92" s="43" t="s">
        <v>393</v>
      </c>
      <c r="B92" s="43" t="s">
        <v>88</v>
      </c>
      <c r="C92" s="43" t="s">
        <v>394</v>
      </c>
      <c r="D92" s="43" t="s">
        <v>395</v>
      </c>
      <c r="E92" s="51" t="s">
        <v>349</v>
      </c>
      <c r="F92" s="51" t="s">
        <v>349</v>
      </c>
      <c r="G92" s="52">
        <v>12</v>
      </c>
      <c r="H92" s="52">
        <v>12</v>
      </c>
      <c r="I92" s="58">
        <v>0</v>
      </c>
      <c r="J92" s="59"/>
      <c r="K92" s="59"/>
    </row>
    <row r="93" spans="1:11" ht="27" customHeight="1">
      <c r="A93" s="43" t="s">
        <v>393</v>
      </c>
      <c r="B93" s="43" t="s">
        <v>88</v>
      </c>
      <c r="C93" s="43"/>
      <c r="D93" s="43"/>
      <c r="E93" s="51"/>
      <c r="F93" s="51"/>
      <c r="G93" s="52">
        <v>12</v>
      </c>
      <c r="H93" s="52">
        <v>12</v>
      </c>
      <c r="I93" s="58">
        <v>0</v>
      </c>
      <c r="J93" s="59"/>
      <c r="K93" s="59"/>
    </row>
    <row r="94" spans="1:11" ht="27" customHeight="1">
      <c r="A94" s="43" t="s">
        <v>393</v>
      </c>
      <c r="B94" s="43" t="s">
        <v>156</v>
      </c>
      <c r="C94" s="43"/>
      <c r="D94" s="43"/>
      <c r="E94" s="51"/>
      <c r="F94" s="51"/>
      <c r="G94" s="52">
        <v>12</v>
      </c>
      <c r="H94" s="52">
        <v>12</v>
      </c>
      <c r="I94" s="58">
        <v>0</v>
      </c>
      <c r="J94" s="59"/>
      <c r="K94" s="59"/>
    </row>
    <row r="95" spans="1:11" ht="27" customHeight="1">
      <c r="A95" s="43" t="s">
        <v>393</v>
      </c>
      <c r="B95" s="43" t="s">
        <v>88</v>
      </c>
      <c r="C95" s="43" t="s">
        <v>396</v>
      </c>
      <c r="D95" s="43" t="s">
        <v>397</v>
      </c>
      <c r="E95" s="51" t="s">
        <v>349</v>
      </c>
      <c r="F95" s="51" t="s">
        <v>349</v>
      </c>
      <c r="G95" s="52">
        <v>4</v>
      </c>
      <c r="H95" s="52">
        <v>4</v>
      </c>
      <c r="I95" s="58">
        <v>0</v>
      </c>
      <c r="J95" s="59"/>
      <c r="K95" s="59"/>
    </row>
    <row r="96" spans="1:11" ht="27" customHeight="1">
      <c r="A96" s="43" t="s">
        <v>393</v>
      </c>
      <c r="B96" s="43" t="s">
        <v>88</v>
      </c>
      <c r="C96" s="43"/>
      <c r="D96" s="43"/>
      <c r="E96" s="51"/>
      <c r="F96" s="51"/>
      <c r="G96" s="52">
        <v>4</v>
      </c>
      <c r="H96" s="52">
        <v>4</v>
      </c>
      <c r="I96" s="58">
        <v>0</v>
      </c>
      <c r="J96" s="59"/>
      <c r="K96" s="59"/>
    </row>
    <row r="97" spans="1:11" ht="27" customHeight="1">
      <c r="A97" s="43" t="s">
        <v>393</v>
      </c>
      <c r="B97" s="43" t="s">
        <v>156</v>
      </c>
      <c r="C97" s="43"/>
      <c r="D97" s="43"/>
      <c r="E97" s="51"/>
      <c r="F97" s="51"/>
      <c r="G97" s="52">
        <v>1</v>
      </c>
      <c r="H97" s="52">
        <v>1</v>
      </c>
      <c r="I97" s="58">
        <v>0</v>
      </c>
      <c r="J97" s="59"/>
      <c r="K97" s="59"/>
    </row>
    <row r="98" spans="1:11" ht="27" customHeight="1">
      <c r="A98" s="43" t="s">
        <v>393</v>
      </c>
      <c r="B98" s="43" t="s">
        <v>156</v>
      </c>
      <c r="C98" s="43"/>
      <c r="D98" s="43"/>
      <c r="E98" s="51"/>
      <c r="F98" s="51"/>
      <c r="G98" s="52">
        <v>3</v>
      </c>
      <c r="H98" s="52">
        <v>3</v>
      </c>
      <c r="I98" s="58">
        <v>0</v>
      </c>
      <c r="J98" s="59"/>
      <c r="K98" s="59"/>
    </row>
    <row r="99" spans="1:11" s="26" customFormat="1" ht="27" customHeight="1">
      <c r="A99" s="60" t="s">
        <v>398</v>
      </c>
      <c r="B99" s="61"/>
      <c r="C99" s="61"/>
      <c r="D99" s="61"/>
      <c r="E99" s="37"/>
      <c r="F99" s="37"/>
      <c r="G99" s="62">
        <f>G100+G106+G109+G115</f>
        <v>17</v>
      </c>
      <c r="H99" s="62">
        <f>H100+H106+H109+H115</f>
        <v>17</v>
      </c>
      <c r="I99" s="63">
        <f aca="true" t="shared" si="4" ref="G99:I99">I100+I106+I109+I115+I1</f>
        <v>0</v>
      </c>
      <c r="J99" s="57"/>
      <c r="K99" s="57"/>
    </row>
    <row r="100" spans="1:11" ht="27" customHeight="1">
      <c r="A100" s="43" t="s">
        <v>399</v>
      </c>
      <c r="B100" s="43" t="s">
        <v>88</v>
      </c>
      <c r="C100" s="43" t="s">
        <v>400</v>
      </c>
      <c r="D100" s="43" t="s">
        <v>401</v>
      </c>
      <c r="E100" s="51" t="s">
        <v>349</v>
      </c>
      <c r="F100" s="51" t="s">
        <v>349</v>
      </c>
      <c r="G100" s="52">
        <v>2</v>
      </c>
      <c r="H100" s="52">
        <v>2</v>
      </c>
      <c r="I100" s="58">
        <v>0</v>
      </c>
      <c r="J100" s="59"/>
      <c r="K100" s="59"/>
    </row>
    <row r="101" spans="1:11" ht="27" customHeight="1">
      <c r="A101" s="43" t="s">
        <v>399</v>
      </c>
      <c r="B101" s="43" t="s">
        <v>88</v>
      </c>
      <c r="C101" s="43"/>
      <c r="D101" s="43"/>
      <c r="E101" s="51"/>
      <c r="F101" s="51"/>
      <c r="G101" s="52">
        <v>2</v>
      </c>
      <c r="H101" s="52">
        <v>2</v>
      </c>
      <c r="I101" s="58">
        <v>0</v>
      </c>
      <c r="J101" s="59"/>
      <c r="K101" s="59"/>
    </row>
    <row r="102" spans="1:11" ht="27" customHeight="1">
      <c r="A102" s="43" t="s">
        <v>399</v>
      </c>
      <c r="B102" s="43" t="s">
        <v>156</v>
      </c>
      <c r="C102" s="43"/>
      <c r="D102" s="43"/>
      <c r="E102" s="51"/>
      <c r="F102" s="51"/>
      <c r="G102" s="52">
        <v>0.8</v>
      </c>
      <c r="H102" s="52">
        <v>0.8</v>
      </c>
      <c r="I102" s="58">
        <v>0</v>
      </c>
      <c r="J102" s="59"/>
      <c r="K102" s="59"/>
    </row>
    <row r="103" spans="1:11" ht="27" customHeight="1">
      <c r="A103" s="43" t="s">
        <v>399</v>
      </c>
      <c r="B103" s="43" t="s">
        <v>156</v>
      </c>
      <c r="C103" s="43"/>
      <c r="D103" s="43"/>
      <c r="E103" s="51"/>
      <c r="F103" s="51"/>
      <c r="G103" s="52">
        <v>0.3</v>
      </c>
      <c r="H103" s="52">
        <v>0.3</v>
      </c>
      <c r="I103" s="58">
        <v>0</v>
      </c>
      <c r="J103" s="59"/>
      <c r="K103" s="59"/>
    </row>
    <row r="104" spans="1:11" ht="27" customHeight="1">
      <c r="A104" s="43" t="s">
        <v>399</v>
      </c>
      <c r="B104" s="43" t="s">
        <v>156</v>
      </c>
      <c r="C104" s="43"/>
      <c r="D104" s="43"/>
      <c r="E104" s="51"/>
      <c r="F104" s="51"/>
      <c r="G104" s="52">
        <v>0.4</v>
      </c>
      <c r="H104" s="52">
        <v>0.4</v>
      </c>
      <c r="I104" s="58">
        <v>0</v>
      </c>
      <c r="J104" s="59"/>
      <c r="K104" s="59"/>
    </row>
    <row r="105" spans="1:11" ht="27" customHeight="1">
      <c r="A105" s="43" t="s">
        <v>399</v>
      </c>
      <c r="B105" s="43" t="s">
        <v>156</v>
      </c>
      <c r="C105" s="43"/>
      <c r="D105" s="43"/>
      <c r="E105" s="51"/>
      <c r="F105" s="51"/>
      <c r="G105" s="52">
        <v>0.5</v>
      </c>
      <c r="H105" s="52">
        <v>0.5</v>
      </c>
      <c r="I105" s="58">
        <v>0</v>
      </c>
      <c r="J105" s="59"/>
      <c r="K105" s="59"/>
    </row>
    <row r="106" spans="1:11" ht="27" customHeight="1">
      <c r="A106" s="43" t="s">
        <v>399</v>
      </c>
      <c r="B106" s="43" t="s">
        <v>88</v>
      </c>
      <c r="C106" s="43" t="s">
        <v>402</v>
      </c>
      <c r="D106" s="43" t="s">
        <v>403</v>
      </c>
      <c r="E106" s="51" t="s">
        <v>349</v>
      </c>
      <c r="F106" s="51" t="s">
        <v>349</v>
      </c>
      <c r="G106" s="52">
        <v>10</v>
      </c>
      <c r="H106" s="52">
        <v>10</v>
      </c>
      <c r="I106" s="58">
        <v>0</v>
      </c>
      <c r="J106" s="59"/>
      <c r="K106" s="59"/>
    </row>
    <row r="107" spans="1:11" ht="27" customHeight="1">
      <c r="A107" s="43" t="s">
        <v>399</v>
      </c>
      <c r="B107" s="43" t="s">
        <v>88</v>
      </c>
      <c r="C107" s="43"/>
      <c r="D107" s="43"/>
      <c r="E107" s="51"/>
      <c r="F107" s="51"/>
      <c r="G107" s="52">
        <v>10</v>
      </c>
      <c r="H107" s="52">
        <v>10</v>
      </c>
      <c r="I107" s="58">
        <v>0</v>
      </c>
      <c r="J107" s="59"/>
      <c r="K107" s="59"/>
    </row>
    <row r="108" spans="1:11" ht="27" customHeight="1">
      <c r="A108" s="43" t="s">
        <v>399</v>
      </c>
      <c r="B108" s="43" t="s">
        <v>156</v>
      </c>
      <c r="C108" s="43"/>
      <c r="D108" s="43"/>
      <c r="E108" s="51"/>
      <c r="F108" s="51"/>
      <c r="G108" s="52">
        <v>10</v>
      </c>
      <c r="H108" s="52">
        <v>10</v>
      </c>
      <c r="I108" s="58">
        <v>0</v>
      </c>
      <c r="J108" s="59"/>
      <c r="K108" s="59"/>
    </row>
    <row r="109" spans="1:11" ht="27" customHeight="1">
      <c r="A109" s="43" t="s">
        <v>399</v>
      </c>
      <c r="B109" s="43" t="s">
        <v>88</v>
      </c>
      <c r="C109" s="43" t="s">
        <v>404</v>
      </c>
      <c r="D109" s="43" t="s">
        <v>405</v>
      </c>
      <c r="E109" s="51" t="s">
        <v>349</v>
      </c>
      <c r="F109" s="51" t="s">
        <v>349</v>
      </c>
      <c r="G109" s="52">
        <v>3</v>
      </c>
      <c r="H109" s="52">
        <v>3</v>
      </c>
      <c r="I109" s="58">
        <v>0</v>
      </c>
      <c r="J109" s="59"/>
      <c r="K109" s="59"/>
    </row>
    <row r="110" spans="1:11" ht="27" customHeight="1">
      <c r="A110" s="43" t="s">
        <v>399</v>
      </c>
      <c r="B110" s="43" t="s">
        <v>88</v>
      </c>
      <c r="C110" s="43"/>
      <c r="D110" s="43"/>
      <c r="E110" s="51"/>
      <c r="F110" s="51"/>
      <c r="G110" s="52">
        <v>3</v>
      </c>
      <c r="H110" s="52">
        <v>3</v>
      </c>
      <c r="I110" s="58">
        <v>0</v>
      </c>
      <c r="J110" s="59"/>
      <c r="K110" s="59"/>
    </row>
    <row r="111" spans="1:11" ht="27" customHeight="1">
      <c r="A111" s="43" t="s">
        <v>399</v>
      </c>
      <c r="B111" s="43" t="s">
        <v>156</v>
      </c>
      <c r="C111" s="43"/>
      <c r="D111" s="43"/>
      <c r="E111" s="51"/>
      <c r="F111" s="51"/>
      <c r="G111" s="52">
        <v>0.5</v>
      </c>
      <c r="H111" s="52">
        <v>0.5</v>
      </c>
      <c r="I111" s="58">
        <v>0</v>
      </c>
      <c r="J111" s="59"/>
      <c r="K111" s="59"/>
    </row>
    <row r="112" spans="1:11" ht="27" customHeight="1">
      <c r="A112" s="43" t="s">
        <v>399</v>
      </c>
      <c r="B112" s="43" t="s">
        <v>156</v>
      </c>
      <c r="C112" s="43"/>
      <c r="D112" s="43"/>
      <c r="E112" s="51"/>
      <c r="F112" s="51"/>
      <c r="G112" s="52">
        <v>0.7</v>
      </c>
      <c r="H112" s="52">
        <v>0.7</v>
      </c>
      <c r="I112" s="58">
        <v>0</v>
      </c>
      <c r="J112" s="59"/>
      <c r="K112" s="59"/>
    </row>
    <row r="113" spans="1:11" ht="27" customHeight="1">
      <c r="A113" s="43" t="s">
        <v>399</v>
      </c>
      <c r="B113" s="43" t="s">
        <v>156</v>
      </c>
      <c r="C113" s="43"/>
      <c r="D113" s="43"/>
      <c r="E113" s="51"/>
      <c r="F113" s="51"/>
      <c r="G113" s="52">
        <v>1.5</v>
      </c>
      <c r="H113" s="52">
        <v>1.5</v>
      </c>
      <c r="I113" s="58">
        <v>0</v>
      </c>
      <c r="J113" s="59"/>
      <c r="K113" s="59"/>
    </row>
    <row r="114" spans="1:11" ht="27" customHeight="1">
      <c r="A114" s="43" t="s">
        <v>399</v>
      </c>
      <c r="B114" s="43" t="s">
        <v>156</v>
      </c>
      <c r="C114" s="43"/>
      <c r="D114" s="43"/>
      <c r="E114" s="51"/>
      <c r="F114" s="51"/>
      <c r="G114" s="52">
        <v>0.3</v>
      </c>
      <c r="H114" s="52">
        <v>0.3</v>
      </c>
      <c r="I114" s="58">
        <v>0</v>
      </c>
      <c r="J114" s="59"/>
      <c r="K114" s="59"/>
    </row>
    <row r="115" spans="1:11" ht="27" customHeight="1">
      <c r="A115" s="43" t="s">
        <v>399</v>
      </c>
      <c r="B115" s="43" t="s">
        <v>88</v>
      </c>
      <c r="C115" s="43" t="s">
        <v>406</v>
      </c>
      <c r="D115" s="43" t="s">
        <v>407</v>
      </c>
      <c r="E115" s="51" t="s">
        <v>349</v>
      </c>
      <c r="F115" s="51" t="s">
        <v>349</v>
      </c>
      <c r="G115" s="52">
        <v>2</v>
      </c>
      <c r="H115" s="52">
        <v>2</v>
      </c>
      <c r="I115" s="58">
        <v>0</v>
      </c>
      <c r="J115" s="59"/>
      <c r="K115" s="59"/>
    </row>
    <row r="116" spans="1:11" ht="27" customHeight="1">
      <c r="A116" s="43" t="s">
        <v>399</v>
      </c>
      <c r="B116" s="43" t="s">
        <v>88</v>
      </c>
      <c r="C116" s="43"/>
      <c r="D116" s="43"/>
      <c r="E116" s="51"/>
      <c r="F116" s="51"/>
      <c r="G116" s="52">
        <v>2</v>
      </c>
      <c r="H116" s="52">
        <v>2</v>
      </c>
      <c r="I116" s="58">
        <v>0</v>
      </c>
      <c r="J116" s="59"/>
      <c r="K116" s="59"/>
    </row>
    <row r="117" spans="1:11" ht="27" customHeight="1">
      <c r="A117" s="43" t="s">
        <v>399</v>
      </c>
      <c r="B117" s="43" t="s">
        <v>156</v>
      </c>
      <c r="C117" s="43"/>
      <c r="D117" s="43"/>
      <c r="E117" s="51"/>
      <c r="F117" s="51"/>
      <c r="G117" s="52">
        <v>0.3</v>
      </c>
      <c r="H117" s="52">
        <v>0.3</v>
      </c>
      <c r="I117" s="58">
        <v>0</v>
      </c>
      <c r="J117" s="59"/>
      <c r="K117" s="59"/>
    </row>
    <row r="118" spans="1:11" ht="27" customHeight="1">
      <c r="A118" s="43" t="s">
        <v>399</v>
      </c>
      <c r="B118" s="43" t="s">
        <v>156</v>
      </c>
      <c r="C118" s="43"/>
      <c r="D118" s="43"/>
      <c r="E118" s="51"/>
      <c r="F118" s="51"/>
      <c r="G118" s="52">
        <v>0.3</v>
      </c>
      <c r="H118" s="52">
        <v>0.3</v>
      </c>
      <c r="I118" s="58">
        <v>0</v>
      </c>
      <c r="J118" s="59"/>
      <c r="K118" s="59"/>
    </row>
    <row r="119" spans="1:11" ht="27" customHeight="1">
      <c r="A119" s="43" t="s">
        <v>399</v>
      </c>
      <c r="B119" s="43" t="s">
        <v>156</v>
      </c>
      <c r="C119" s="43"/>
      <c r="D119" s="43"/>
      <c r="E119" s="51"/>
      <c r="F119" s="51"/>
      <c r="G119" s="52">
        <v>1</v>
      </c>
      <c r="H119" s="52">
        <v>1</v>
      </c>
      <c r="I119" s="58">
        <v>0</v>
      </c>
      <c r="J119" s="59"/>
      <c r="K119" s="59"/>
    </row>
    <row r="120" spans="1:11" ht="27" customHeight="1">
      <c r="A120" s="43" t="s">
        <v>399</v>
      </c>
      <c r="B120" s="43" t="s">
        <v>156</v>
      </c>
      <c r="C120" s="43"/>
      <c r="D120" s="43"/>
      <c r="E120" s="51"/>
      <c r="F120" s="51"/>
      <c r="G120" s="52">
        <v>0.4</v>
      </c>
      <c r="H120" s="52">
        <v>0.4</v>
      </c>
      <c r="I120" s="58">
        <v>0</v>
      </c>
      <c r="J120" s="59"/>
      <c r="K120" s="59"/>
    </row>
    <row r="121" spans="1:11" s="26" customFormat="1" ht="27" customHeight="1">
      <c r="A121" s="60" t="s">
        <v>408</v>
      </c>
      <c r="B121" s="61"/>
      <c r="C121" s="61"/>
      <c r="D121" s="61"/>
      <c r="E121" s="37"/>
      <c r="F121" s="37"/>
      <c r="G121" s="62">
        <f aca="true" t="shared" si="5" ref="G121:I121">G122+G126+G131</f>
        <v>21</v>
      </c>
      <c r="H121" s="62">
        <f t="shared" si="5"/>
        <v>21</v>
      </c>
      <c r="I121" s="63">
        <f t="shared" si="5"/>
        <v>0</v>
      </c>
      <c r="J121" s="57"/>
      <c r="K121" s="57"/>
    </row>
    <row r="122" spans="1:11" ht="27" customHeight="1">
      <c r="A122" s="43" t="s">
        <v>409</v>
      </c>
      <c r="B122" s="43" t="s">
        <v>88</v>
      </c>
      <c r="C122" s="43" t="s">
        <v>410</v>
      </c>
      <c r="D122" s="43" t="s">
        <v>411</v>
      </c>
      <c r="E122" s="51" t="s">
        <v>349</v>
      </c>
      <c r="F122" s="51" t="s">
        <v>349</v>
      </c>
      <c r="G122" s="52">
        <v>13</v>
      </c>
      <c r="H122" s="52">
        <v>13</v>
      </c>
      <c r="I122" s="58">
        <v>0</v>
      </c>
      <c r="J122" s="59"/>
      <c r="K122" s="59"/>
    </row>
    <row r="123" spans="1:11" ht="27" customHeight="1">
      <c r="A123" s="43" t="s">
        <v>409</v>
      </c>
      <c r="B123" s="43" t="s">
        <v>88</v>
      </c>
      <c r="C123" s="43"/>
      <c r="D123" s="43"/>
      <c r="E123" s="51"/>
      <c r="F123" s="51"/>
      <c r="G123" s="52">
        <v>13</v>
      </c>
      <c r="H123" s="52">
        <v>13</v>
      </c>
      <c r="I123" s="58">
        <v>0</v>
      </c>
      <c r="J123" s="59"/>
      <c r="K123" s="59"/>
    </row>
    <row r="124" spans="1:11" ht="27" customHeight="1">
      <c r="A124" s="43" t="s">
        <v>409</v>
      </c>
      <c r="B124" s="43" t="s">
        <v>156</v>
      </c>
      <c r="C124" s="43"/>
      <c r="D124" s="43"/>
      <c r="E124" s="51"/>
      <c r="F124" s="51"/>
      <c r="G124" s="52">
        <v>6</v>
      </c>
      <c r="H124" s="52">
        <v>6</v>
      </c>
      <c r="I124" s="58">
        <v>0</v>
      </c>
      <c r="J124" s="59"/>
      <c r="K124" s="59"/>
    </row>
    <row r="125" spans="1:11" ht="27" customHeight="1">
      <c r="A125" s="43" t="s">
        <v>409</v>
      </c>
      <c r="B125" s="43" t="s">
        <v>156</v>
      </c>
      <c r="C125" s="43"/>
      <c r="D125" s="43"/>
      <c r="E125" s="51"/>
      <c r="F125" s="51"/>
      <c r="G125" s="52">
        <v>7</v>
      </c>
      <c r="H125" s="52">
        <v>7</v>
      </c>
      <c r="I125" s="58">
        <v>0</v>
      </c>
      <c r="J125" s="59"/>
      <c r="K125" s="59"/>
    </row>
    <row r="126" spans="1:11" ht="27" customHeight="1">
      <c r="A126" s="43" t="s">
        <v>409</v>
      </c>
      <c r="B126" s="43" t="s">
        <v>88</v>
      </c>
      <c r="C126" s="43" t="s">
        <v>412</v>
      </c>
      <c r="D126" s="43" t="s">
        <v>413</v>
      </c>
      <c r="E126" s="51" t="s">
        <v>349</v>
      </c>
      <c r="F126" s="51" t="s">
        <v>349</v>
      </c>
      <c r="G126" s="52">
        <v>5</v>
      </c>
      <c r="H126" s="52">
        <v>5</v>
      </c>
      <c r="I126" s="58">
        <v>0</v>
      </c>
      <c r="J126" s="59"/>
      <c r="K126" s="59"/>
    </row>
    <row r="127" spans="1:11" ht="27" customHeight="1">
      <c r="A127" s="43" t="s">
        <v>409</v>
      </c>
      <c r="B127" s="43" t="s">
        <v>88</v>
      </c>
      <c r="C127" s="43"/>
      <c r="D127" s="43"/>
      <c r="E127" s="51"/>
      <c r="F127" s="51"/>
      <c r="G127" s="52">
        <v>5</v>
      </c>
      <c r="H127" s="52">
        <v>5</v>
      </c>
      <c r="I127" s="58">
        <v>0</v>
      </c>
      <c r="J127" s="59"/>
      <c r="K127" s="59"/>
    </row>
    <row r="128" spans="1:11" ht="27" customHeight="1">
      <c r="A128" s="43" t="s">
        <v>409</v>
      </c>
      <c r="B128" s="43" t="s">
        <v>156</v>
      </c>
      <c r="C128" s="43"/>
      <c r="D128" s="43"/>
      <c r="E128" s="51"/>
      <c r="F128" s="51"/>
      <c r="G128" s="52">
        <v>2</v>
      </c>
      <c r="H128" s="52">
        <v>2</v>
      </c>
      <c r="I128" s="58">
        <v>0</v>
      </c>
      <c r="J128" s="59"/>
      <c r="K128" s="59"/>
    </row>
    <row r="129" spans="1:11" ht="27" customHeight="1">
      <c r="A129" s="43" t="s">
        <v>409</v>
      </c>
      <c r="B129" s="43" t="s">
        <v>156</v>
      </c>
      <c r="C129" s="43"/>
      <c r="D129" s="43"/>
      <c r="E129" s="51"/>
      <c r="F129" s="51"/>
      <c r="G129" s="52">
        <v>2</v>
      </c>
      <c r="H129" s="52">
        <v>2</v>
      </c>
      <c r="I129" s="58">
        <v>0</v>
      </c>
      <c r="J129" s="59"/>
      <c r="K129" s="59"/>
    </row>
    <row r="130" spans="1:11" ht="27" customHeight="1">
      <c r="A130" s="43" t="s">
        <v>409</v>
      </c>
      <c r="B130" s="43" t="s">
        <v>156</v>
      </c>
      <c r="C130" s="43"/>
      <c r="D130" s="43"/>
      <c r="E130" s="51"/>
      <c r="F130" s="51"/>
      <c r="G130" s="52">
        <v>1</v>
      </c>
      <c r="H130" s="52">
        <v>1</v>
      </c>
      <c r="I130" s="58">
        <v>0</v>
      </c>
      <c r="J130" s="59"/>
      <c r="K130" s="59"/>
    </row>
    <row r="131" spans="1:11" ht="27" customHeight="1">
      <c r="A131" s="43" t="s">
        <v>409</v>
      </c>
      <c r="B131" s="43" t="s">
        <v>88</v>
      </c>
      <c r="C131" s="43" t="s">
        <v>414</v>
      </c>
      <c r="D131" s="43" t="s">
        <v>415</v>
      </c>
      <c r="E131" s="51" t="s">
        <v>349</v>
      </c>
      <c r="F131" s="51" t="s">
        <v>349</v>
      </c>
      <c r="G131" s="52">
        <v>3</v>
      </c>
      <c r="H131" s="52">
        <v>3</v>
      </c>
      <c r="I131" s="58">
        <v>0</v>
      </c>
      <c r="J131" s="59"/>
      <c r="K131" s="59"/>
    </row>
    <row r="132" spans="1:11" ht="27" customHeight="1">
      <c r="A132" s="43" t="s">
        <v>409</v>
      </c>
      <c r="B132" s="43" t="s">
        <v>88</v>
      </c>
      <c r="C132" s="43"/>
      <c r="D132" s="43"/>
      <c r="E132" s="51"/>
      <c r="F132" s="51"/>
      <c r="G132" s="52">
        <v>3</v>
      </c>
      <c r="H132" s="52">
        <v>3</v>
      </c>
      <c r="I132" s="58">
        <v>0</v>
      </c>
      <c r="J132" s="59"/>
      <c r="K132" s="59"/>
    </row>
    <row r="133" spans="1:11" ht="27" customHeight="1">
      <c r="A133" s="43" t="s">
        <v>409</v>
      </c>
      <c r="B133" s="43" t="s">
        <v>156</v>
      </c>
      <c r="C133" s="43"/>
      <c r="D133" s="43"/>
      <c r="E133" s="51"/>
      <c r="F133" s="51"/>
      <c r="G133" s="52">
        <v>2</v>
      </c>
      <c r="H133" s="52">
        <v>2</v>
      </c>
      <c r="I133" s="58">
        <v>0</v>
      </c>
      <c r="J133" s="59"/>
      <c r="K133" s="59"/>
    </row>
    <row r="134" spans="1:11" ht="27" customHeight="1">
      <c r="A134" s="43" t="s">
        <v>409</v>
      </c>
      <c r="B134" s="43" t="s">
        <v>156</v>
      </c>
      <c r="C134" s="43"/>
      <c r="D134" s="43"/>
      <c r="E134" s="51"/>
      <c r="F134" s="51"/>
      <c r="G134" s="52">
        <v>1</v>
      </c>
      <c r="H134" s="52">
        <v>1</v>
      </c>
      <c r="I134" s="58">
        <v>0</v>
      </c>
      <c r="J134" s="59"/>
      <c r="K134" s="59"/>
    </row>
    <row r="135" spans="1:11" s="26" customFormat="1" ht="27" customHeight="1">
      <c r="A135" s="60" t="s">
        <v>416</v>
      </c>
      <c r="B135" s="61"/>
      <c r="C135" s="61"/>
      <c r="D135" s="61"/>
      <c r="E135" s="37"/>
      <c r="F135" s="37"/>
      <c r="G135" s="62">
        <f aca="true" t="shared" si="6" ref="G135:I135">G136+G140+G145</f>
        <v>509</v>
      </c>
      <c r="H135" s="62">
        <f t="shared" si="6"/>
        <v>509</v>
      </c>
      <c r="I135" s="63">
        <f t="shared" si="6"/>
        <v>0</v>
      </c>
      <c r="J135" s="57"/>
      <c r="K135" s="57"/>
    </row>
    <row r="136" spans="1:11" ht="27" customHeight="1">
      <c r="A136" s="43" t="s">
        <v>417</v>
      </c>
      <c r="B136" s="43" t="s">
        <v>88</v>
      </c>
      <c r="C136" s="43" t="s">
        <v>418</v>
      </c>
      <c r="D136" s="43" t="s">
        <v>419</v>
      </c>
      <c r="E136" s="51" t="s">
        <v>349</v>
      </c>
      <c r="F136" s="51" t="s">
        <v>349</v>
      </c>
      <c r="G136" s="52">
        <v>4</v>
      </c>
      <c r="H136" s="52">
        <v>4</v>
      </c>
      <c r="I136" s="58">
        <v>0</v>
      </c>
      <c r="J136" s="59"/>
      <c r="K136" s="59"/>
    </row>
    <row r="137" spans="1:11" ht="27" customHeight="1">
      <c r="A137" s="43" t="s">
        <v>417</v>
      </c>
      <c r="B137" s="43" t="s">
        <v>88</v>
      </c>
      <c r="C137" s="43"/>
      <c r="D137" s="43"/>
      <c r="E137" s="51"/>
      <c r="F137" s="51"/>
      <c r="G137" s="52">
        <v>4</v>
      </c>
      <c r="H137" s="52">
        <v>4</v>
      </c>
      <c r="I137" s="58">
        <v>0</v>
      </c>
      <c r="J137" s="59"/>
      <c r="K137" s="59"/>
    </row>
    <row r="138" spans="1:11" ht="27" customHeight="1">
      <c r="A138" s="43" t="s">
        <v>417</v>
      </c>
      <c r="B138" s="43" t="s">
        <v>156</v>
      </c>
      <c r="C138" s="43"/>
      <c r="D138" s="43"/>
      <c r="E138" s="51"/>
      <c r="F138" s="51"/>
      <c r="G138" s="52">
        <v>2</v>
      </c>
      <c r="H138" s="52">
        <v>2</v>
      </c>
      <c r="I138" s="58">
        <v>0</v>
      </c>
      <c r="J138" s="59"/>
      <c r="K138" s="59"/>
    </row>
    <row r="139" spans="1:11" ht="27" customHeight="1">
      <c r="A139" s="43" t="s">
        <v>417</v>
      </c>
      <c r="B139" s="43" t="s">
        <v>156</v>
      </c>
      <c r="C139" s="43"/>
      <c r="D139" s="43"/>
      <c r="E139" s="51"/>
      <c r="F139" s="51"/>
      <c r="G139" s="52">
        <v>2</v>
      </c>
      <c r="H139" s="52">
        <v>2</v>
      </c>
      <c r="I139" s="58">
        <v>0</v>
      </c>
      <c r="J139" s="59"/>
      <c r="K139" s="59"/>
    </row>
    <row r="140" spans="1:11" ht="27" customHeight="1">
      <c r="A140" s="43" t="s">
        <v>417</v>
      </c>
      <c r="B140" s="43" t="s">
        <v>88</v>
      </c>
      <c r="C140" s="43" t="s">
        <v>420</v>
      </c>
      <c r="D140" s="43" t="s">
        <v>421</v>
      </c>
      <c r="E140" s="51" t="s">
        <v>349</v>
      </c>
      <c r="F140" s="51" t="s">
        <v>349</v>
      </c>
      <c r="G140" s="52">
        <v>5</v>
      </c>
      <c r="H140" s="52">
        <v>5</v>
      </c>
      <c r="I140" s="58">
        <v>0</v>
      </c>
      <c r="J140" s="59"/>
      <c r="K140" s="59"/>
    </row>
    <row r="141" spans="1:11" ht="27" customHeight="1">
      <c r="A141" s="43" t="s">
        <v>417</v>
      </c>
      <c r="B141" s="43" t="s">
        <v>88</v>
      </c>
      <c r="C141" s="43"/>
      <c r="D141" s="43"/>
      <c r="E141" s="51"/>
      <c r="F141" s="51"/>
      <c r="G141" s="52">
        <v>5</v>
      </c>
      <c r="H141" s="52">
        <v>5</v>
      </c>
      <c r="I141" s="58">
        <v>0</v>
      </c>
      <c r="J141" s="59"/>
      <c r="K141" s="59"/>
    </row>
    <row r="142" spans="1:11" ht="27" customHeight="1">
      <c r="A142" s="43" t="s">
        <v>417</v>
      </c>
      <c r="B142" s="43" t="s">
        <v>156</v>
      </c>
      <c r="C142" s="43"/>
      <c r="D142" s="43"/>
      <c r="E142" s="51"/>
      <c r="F142" s="51"/>
      <c r="G142" s="52">
        <v>2</v>
      </c>
      <c r="H142" s="52">
        <v>2</v>
      </c>
      <c r="I142" s="58">
        <v>0</v>
      </c>
      <c r="J142" s="59"/>
      <c r="K142" s="59"/>
    </row>
    <row r="143" spans="1:11" ht="27" customHeight="1">
      <c r="A143" s="43" t="s">
        <v>417</v>
      </c>
      <c r="B143" s="43" t="s">
        <v>156</v>
      </c>
      <c r="C143" s="43"/>
      <c r="D143" s="43"/>
      <c r="E143" s="51"/>
      <c r="F143" s="51"/>
      <c r="G143" s="52">
        <v>2</v>
      </c>
      <c r="H143" s="52">
        <v>2</v>
      </c>
      <c r="I143" s="58">
        <v>0</v>
      </c>
      <c r="J143" s="59"/>
      <c r="K143" s="59"/>
    </row>
    <row r="144" spans="1:11" ht="27" customHeight="1">
      <c r="A144" s="43" t="s">
        <v>417</v>
      </c>
      <c r="B144" s="43" t="s">
        <v>156</v>
      </c>
      <c r="C144" s="43"/>
      <c r="D144" s="43"/>
      <c r="E144" s="51"/>
      <c r="F144" s="51"/>
      <c r="G144" s="52">
        <v>1</v>
      </c>
      <c r="H144" s="52">
        <v>1</v>
      </c>
      <c r="I144" s="58">
        <v>0</v>
      </c>
      <c r="J144" s="59"/>
      <c r="K144" s="59"/>
    </row>
    <row r="145" spans="1:11" ht="27" customHeight="1">
      <c r="A145" s="43" t="s">
        <v>417</v>
      </c>
      <c r="B145" s="43" t="s">
        <v>88</v>
      </c>
      <c r="C145" s="43" t="s">
        <v>422</v>
      </c>
      <c r="D145" s="43" t="s">
        <v>423</v>
      </c>
      <c r="E145" s="51" t="s">
        <v>349</v>
      </c>
      <c r="F145" s="51" t="s">
        <v>349</v>
      </c>
      <c r="G145" s="52">
        <v>500</v>
      </c>
      <c r="H145" s="52">
        <v>500</v>
      </c>
      <c r="I145" s="58">
        <v>0</v>
      </c>
      <c r="J145" s="59"/>
      <c r="K145" s="59"/>
    </row>
    <row r="146" spans="1:11" ht="27" customHeight="1">
      <c r="A146" s="43" t="s">
        <v>417</v>
      </c>
      <c r="B146" s="43" t="s">
        <v>88</v>
      </c>
      <c r="C146" s="43"/>
      <c r="D146" s="43"/>
      <c r="E146" s="51"/>
      <c r="F146" s="51"/>
      <c r="G146" s="52">
        <v>500</v>
      </c>
      <c r="H146" s="52">
        <v>500</v>
      </c>
      <c r="I146" s="58">
        <v>0</v>
      </c>
      <c r="J146" s="59"/>
      <c r="K146" s="59"/>
    </row>
    <row r="147" spans="1:11" ht="27" customHeight="1">
      <c r="A147" s="43" t="s">
        <v>417</v>
      </c>
      <c r="B147" s="43" t="s">
        <v>424</v>
      </c>
      <c r="C147" s="43"/>
      <c r="D147" s="43"/>
      <c r="E147" s="51"/>
      <c r="F147" s="51"/>
      <c r="G147" s="52">
        <v>500</v>
      </c>
      <c r="H147" s="52">
        <v>500</v>
      </c>
      <c r="I147" s="58">
        <v>0</v>
      </c>
      <c r="J147" s="59"/>
      <c r="K147" s="59"/>
    </row>
    <row r="148" spans="1:11" s="27" customFormat="1" ht="27" customHeight="1">
      <c r="A148" s="60" t="s">
        <v>425</v>
      </c>
      <c r="B148" s="60"/>
      <c r="C148" s="60"/>
      <c r="D148" s="60"/>
      <c r="E148" s="37"/>
      <c r="F148" s="37"/>
      <c r="G148" s="64">
        <f aca="true" t="shared" si="7" ref="G148:I148">G149+G152</f>
        <v>3.5</v>
      </c>
      <c r="H148" s="64">
        <f t="shared" si="7"/>
        <v>3.5</v>
      </c>
      <c r="I148" s="56">
        <f t="shared" si="7"/>
        <v>0</v>
      </c>
      <c r="J148" s="65"/>
      <c r="K148" s="65"/>
    </row>
    <row r="149" spans="1:11" ht="27" customHeight="1">
      <c r="A149" s="43" t="s">
        <v>426</v>
      </c>
      <c r="B149" s="43" t="s">
        <v>88</v>
      </c>
      <c r="C149" s="43" t="s">
        <v>427</v>
      </c>
      <c r="D149" s="43" t="s">
        <v>428</v>
      </c>
      <c r="E149" s="51" t="s">
        <v>349</v>
      </c>
      <c r="F149" s="51" t="s">
        <v>349</v>
      </c>
      <c r="G149" s="52">
        <v>1.5</v>
      </c>
      <c r="H149" s="52">
        <v>1.5</v>
      </c>
      <c r="I149" s="58">
        <v>0</v>
      </c>
      <c r="J149" s="59"/>
      <c r="K149" s="59"/>
    </row>
    <row r="150" spans="1:11" ht="27" customHeight="1">
      <c r="A150" s="43" t="s">
        <v>426</v>
      </c>
      <c r="B150" s="43" t="s">
        <v>88</v>
      </c>
      <c r="C150" s="43"/>
      <c r="D150" s="43"/>
      <c r="E150" s="51"/>
      <c r="F150" s="51"/>
      <c r="G150" s="52">
        <v>1.5</v>
      </c>
      <c r="H150" s="52">
        <v>1.5</v>
      </c>
      <c r="I150" s="58">
        <v>0</v>
      </c>
      <c r="J150" s="59"/>
      <c r="K150" s="59"/>
    </row>
    <row r="151" spans="1:11" ht="27" customHeight="1">
      <c r="A151" s="43" t="s">
        <v>426</v>
      </c>
      <c r="B151" s="43" t="s">
        <v>156</v>
      </c>
      <c r="C151" s="43"/>
      <c r="D151" s="43"/>
      <c r="E151" s="51"/>
      <c r="F151" s="51"/>
      <c r="G151" s="52">
        <v>1.5</v>
      </c>
      <c r="H151" s="52">
        <v>1.5</v>
      </c>
      <c r="I151" s="58">
        <v>0</v>
      </c>
      <c r="J151" s="59"/>
      <c r="K151" s="59"/>
    </row>
    <row r="152" spans="1:11" ht="27" customHeight="1">
      <c r="A152" s="43" t="s">
        <v>426</v>
      </c>
      <c r="B152" s="43" t="s">
        <v>88</v>
      </c>
      <c r="C152" s="43" t="s">
        <v>429</v>
      </c>
      <c r="D152" s="43" t="s">
        <v>429</v>
      </c>
      <c r="E152" s="51" t="s">
        <v>349</v>
      </c>
      <c r="F152" s="51" t="s">
        <v>349</v>
      </c>
      <c r="G152" s="52">
        <v>2</v>
      </c>
      <c r="H152" s="52">
        <v>2</v>
      </c>
      <c r="I152" s="58">
        <v>0</v>
      </c>
      <c r="J152" s="59"/>
      <c r="K152" s="59"/>
    </row>
    <row r="153" spans="1:11" ht="27" customHeight="1">
      <c r="A153" s="43" t="s">
        <v>426</v>
      </c>
      <c r="B153" s="43" t="s">
        <v>88</v>
      </c>
      <c r="C153" s="43"/>
      <c r="D153" s="43"/>
      <c r="E153" s="51"/>
      <c r="F153" s="51"/>
      <c r="G153" s="52">
        <v>2</v>
      </c>
      <c r="H153" s="52">
        <v>2</v>
      </c>
      <c r="I153" s="58">
        <v>0</v>
      </c>
      <c r="J153" s="59"/>
      <c r="K153" s="59"/>
    </row>
    <row r="154" spans="1:11" ht="27" customHeight="1">
      <c r="A154" s="43" t="s">
        <v>426</v>
      </c>
      <c r="B154" s="43" t="s">
        <v>156</v>
      </c>
      <c r="C154" s="43"/>
      <c r="D154" s="43"/>
      <c r="E154" s="51"/>
      <c r="F154" s="51"/>
      <c r="G154" s="52">
        <v>2</v>
      </c>
      <c r="H154" s="52">
        <v>2</v>
      </c>
      <c r="I154" s="58">
        <v>0</v>
      </c>
      <c r="J154" s="59"/>
      <c r="K154" s="59"/>
    </row>
    <row r="155" spans="1:11" s="27" customFormat="1" ht="27" customHeight="1">
      <c r="A155" s="60" t="s">
        <v>430</v>
      </c>
      <c r="B155" s="60"/>
      <c r="C155" s="60"/>
      <c r="D155" s="60"/>
      <c r="E155" s="37"/>
      <c r="F155" s="37"/>
      <c r="G155" s="64">
        <f aca="true" t="shared" si="8" ref="G155:I155">G156+G159</f>
        <v>20</v>
      </c>
      <c r="H155" s="64">
        <f t="shared" si="8"/>
        <v>20</v>
      </c>
      <c r="I155" s="56">
        <f t="shared" si="8"/>
        <v>0</v>
      </c>
      <c r="J155" s="65"/>
      <c r="K155" s="65"/>
    </row>
    <row r="156" spans="1:11" ht="27" customHeight="1">
      <c r="A156" s="43" t="s">
        <v>431</v>
      </c>
      <c r="B156" s="43" t="s">
        <v>88</v>
      </c>
      <c r="C156" s="43" t="s">
        <v>432</v>
      </c>
      <c r="D156" s="43" t="s">
        <v>433</v>
      </c>
      <c r="E156" s="51" t="s">
        <v>349</v>
      </c>
      <c r="F156" s="51" t="s">
        <v>349</v>
      </c>
      <c r="G156" s="52">
        <v>10</v>
      </c>
      <c r="H156" s="52">
        <v>10</v>
      </c>
      <c r="I156" s="58">
        <v>0</v>
      </c>
      <c r="J156" s="59"/>
      <c r="K156" s="59"/>
    </row>
    <row r="157" spans="1:11" ht="27" customHeight="1">
      <c r="A157" s="43" t="s">
        <v>431</v>
      </c>
      <c r="B157" s="43" t="s">
        <v>88</v>
      </c>
      <c r="C157" s="43"/>
      <c r="D157" s="43"/>
      <c r="E157" s="51"/>
      <c r="F157" s="51"/>
      <c r="G157" s="52">
        <v>10</v>
      </c>
      <c r="H157" s="52">
        <v>10</v>
      </c>
      <c r="I157" s="58">
        <v>0</v>
      </c>
      <c r="J157" s="59"/>
      <c r="K157" s="59"/>
    </row>
    <row r="158" spans="1:11" ht="27" customHeight="1">
      <c r="A158" s="43" t="s">
        <v>431</v>
      </c>
      <c r="B158" s="43" t="s">
        <v>156</v>
      </c>
      <c r="C158" s="43"/>
      <c r="D158" s="43"/>
      <c r="E158" s="51"/>
      <c r="F158" s="51"/>
      <c r="G158" s="52">
        <v>10</v>
      </c>
      <c r="H158" s="52">
        <v>10</v>
      </c>
      <c r="I158" s="58">
        <v>0</v>
      </c>
      <c r="J158" s="59"/>
      <c r="K158" s="59"/>
    </row>
    <row r="159" spans="1:11" ht="27" customHeight="1">
      <c r="A159" s="43" t="s">
        <v>431</v>
      </c>
      <c r="B159" s="43" t="s">
        <v>88</v>
      </c>
      <c r="C159" s="43" t="s">
        <v>434</v>
      </c>
      <c r="D159" s="43" t="s">
        <v>435</v>
      </c>
      <c r="E159" s="51" t="s">
        <v>349</v>
      </c>
      <c r="F159" s="51" t="s">
        <v>349</v>
      </c>
      <c r="G159" s="52">
        <v>10</v>
      </c>
      <c r="H159" s="52">
        <v>10</v>
      </c>
      <c r="I159" s="58">
        <v>0</v>
      </c>
      <c r="J159" s="59"/>
      <c r="K159" s="59"/>
    </row>
    <row r="160" spans="1:11" ht="27" customHeight="1">
      <c r="A160" s="43" t="s">
        <v>431</v>
      </c>
      <c r="B160" s="43" t="s">
        <v>88</v>
      </c>
      <c r="C160" s="43"/>
      <c r="D160" s="43"/>
      <c r="E160" s="51"/>
      <c r="F160" s="51"/>
      <c r="G160" s="52">
        <v>10</v>
      </c>
      <c r="H160" s="52">
        <v>10</v>
      </c>
      <c r="I160" s="58">
        <v>0</v>
      </c>
      <c r="J160" s="59"/>
      <c r="K160" s="59"/>
    </row>
    <row r="161" spans="1:11" ht="27" customHeight="1">
      <c r="A161" s="43" t="s">
        <v>431</v>
      </c>
      <c r="B161" s="43" t="s">
        <v>156</v>
      </c>
      <c r="C161" s="43"/>
      <c r="D161" s="43"/>
      <c r="E161" s="51"/>
      <c r="F161" s="51"/>
      <c r="G161" s="52">
        <v>5</v>
      </c>
      <c r="H161" s="52">
        <v>5</v>
      </c>
      <c r="I161" s="58">
        <v>0</v>
      </c>
      <c r="J161" s="59"/>
      <c r="K161" s="59"/>
    </row>
    <row r="162" spans="1:11" ht="27" customHeight="1">
      <c r="A162" s="43" t="s">
        <v>431</v>
      </c>
      <c r="B162" s="43" t="s">
        <v>156</v>
      </c>
      <c r="C162" s="43"/>
      <c r="D162" s="43"/>
      <c r="E162" s="51"/>
      <c r="F162" s="51"/>
      <c r="G162" s="52">
        <v>5</v>
      </c>
      <c r="H162" s="52">
        <v>5</v>
      </c>
      <c r="I162" s="58">
        <v>0</v>
      </c>
      <c r="J162" s="59"/>
      <c r="K162" s="59"/>
    </row>
    <row r="163" spans="1:11" s="27" customFormat="1" ht="27" customHeight="1">
      <c r="A163" s="60" t="s">
        <v>436</v>
      </c>
      <c r="B163" s="60"/>
      <c r="C163" s="60"/>
      <c r="D163" s="60"/>
      <c r="E163" s="37"/>
      <c r="F163" s="37"/>
      <c r="G163" s="64">
        <f aca="true" t="shared" si="9" ref="G163:I163">G164+G169</f>
        <v>12</v>
      </c>
      <c r="H163" s="64">
        <f t="shared" si="9"/>
        <v>12</v>
      </c>
      <c r="I163" s="56">
        <f t="shared" si="9"/>
        <v>0</v>
      </c>
      <c r="J163" s="65"/>
      <c r="K163" s="65"/>
    </row>
    <row r="164" spans="1:11" ht="27" customHeight="1">
      <c r="A164" s="43" t="s">
        <v>437</v>
      </c>
      <c r="B164" s="43" t="s">
        <v>88</v>
      </c>
      <c r="C164" s="43" t="s">
        <v>438</v>
      </c>
      <c r="D164" s="43" t="s">
        <v>439</v>
      </c>
      <c r="E164" s="51" t="s">
        <v>349</v>
      </c>
      <c r="F164" s="51" t="s">
        <v>349</v>
      </c>
      <c r="G164" s="52">
        <v>6</v>
      </c>
      <c r="H164" s="52">
        <v>6</v>
      </c>
      <c r="I164" s="58">
        <v>0</v>
      </c>
      <c r="J164" s="59"/>
      <c r="K164" s="59"/>
    </row>
    <row r="165" spans="1:11" ht="27" customHeight="1">
      <c r="A165" s="43" t="s">
        <v>437</v>
      </c>
      <c r="B165" s="43" t="s">
        <v>88</v>
      </c>
      <c r="C165" s="43"/>
      <c r="D165" s="43"/>
      <c r="E165" s="51"/>
      <c r="F165" s="51"/>
      <c r="G165" s="52">
        <v>6</v>
      </c>
      <c r="H165" s="52">
        <v>6</v>
      </c>
      <c r="I165" s="58">
        <v>0</v>
      </c>
      <c r="J165" s="59"/>
      <c r="K165" s="59"/>
    </row>
    <row r="166" spans="1:11" ht="27" customHeight="1">
      <c r="A166" s="43" t="s">
        <v>437</v>
      </c>
      <c r="B166" s="43" t="s">
        <v>156</v>
      </c>
      <c r="C166" s="43"/>
      <c r="D166" s="43"/>
      <c r="E166" s="51"/>
      <c r="F166" s="51"/>
      <c r="G166" s="52">
        <v>2</v>
      </c>
      <c r="H166" s="52">
        <v>2</v>
      </c>
      <c r="I166" s="58">
        <v>0</v>
      </c>
      <c r="J166" s="59"/>
      <c r="K166" s="59"/>
    </row>
    <row r="167" spans="1:11" ht="27" customHeight="1">
      <c r="A167" s="43" t="s">
        <v>437</v>
      </c>
      <c r="B167" s="43" t="s">
        <v>156</v>
      </c>
      <c r="C167" s="43"/>
      <c r="D167" s="43"/>
      <c r="E167" s="51"/>
      <c r="F167" s="51"/>
      <c r="G167" s="52">
        <v>2</v>
      </c>
      <c r="H167" s="52">
        <v>2</v>
      </c>
      <c r="I167" s="58">
        <v>0</v>
      </c>
      <c r="J167" s="59"/>
      <c r="K167" s="59"/>
    </row>
    <row r="168" spans="1:11" ht="27" customHeight="1">
      <c r="A168" s="43" t="s">
        <v>437</v>
      </c>
      <c r="B168" s="43" t="s">
        <v>156</v>
      </c>
      <c r="C168" s="43"/>
      <c r="D168" s="43"/>
      <c r="E168" s="51"/>
      <c r="F168" s="51"/>
      <c r="G168" s="52">
        <v>2</v>
      </c>
      <c r="H168" s="52">
        <v>2</v>
      </c>
      <c r="I168" s="58">
        <v>0</v>
      </c>
      <c r="J168" s="59"/>
      <c r="K168" s="59"/>
    </row>
    <row r="169" spans="1:11" ht="27" customHeight="1">
      <c r="A169" s="43" t="s">
        <v>437</v>
      </c>
      <c r="B169" s="43" t="s">
        <v>88</v>
      </c>
      <c r="C169" s="43" t="s">
        <v>440</v>
      </c>
      <c r="D169" s="43" t="s">
        <v>441</v>
      </c>
      <c r="E169" s="51" t="s">
        <v>349</v>
      </c>
      <c r="F169" s="51" t="s">
        <v>349</v>
      </c>
      <c r="G169" s="52">
        <v>6</v>
      </c>
      <c r="H169" s="52">
        <v>6</v>
      </c>
      <c r="I169" s="58">
        <v>0</v>
      </c>
      <c r="J169" s="59"/>
      <c r="K169" s="59"/>
    </row>
    <row r="170" spans="1:11" ht="27" customHeight="1">
      <c r="A170" s="43" t="s">
        <v>437</v>
      </c>
      <c r="B170" s="43" t="s">
        <v>88</v>
      </c>
      <c r="C170" s="43"/>
      <c r="D170" s="43"/>
      <c r="E170" s="51"/>
      <c r="F170" s="51"/>
      <c r="G170" s="52">
        <v>6</v>
      </c>
      <c r="H170" s="52">
        <v>6</v>
      </c>
      <c r="I170" s="58">
        <v>0</v>
      </c>
      <c r="J170" s="59"/>
      <c r="K170" s="59"/>
    </row>
    <row r="171" spans="1:11" ht="27" customHeight="1">
      <c r="A171" s="43" t="s">
        <v>437</v>
      </c>
      <c r="B171" s="43" t="s">
        <v>156</v>
      </c>
      <c r="C171" s="43"/>
      <c r="D171" s="43"/>
      <c r="E171" s="51"/>
      <c r="F171" s="51"/>
      <c r="G171" s="52">
        <v>2</v>
      </c>
      <c r="H171" s="52">
        <v>2</v>
      </c>
      <c r="I171" s="58">
        <v>0</v>
      </c>
      <c r="J171" s="59"/>
      <c r="K171" s="59"/>
    </row>
    <row r="172" spans="1:11" ht="27" customHeight="1">
      <c r="A172" s="43" t="s">
        <v>437</v>
      </c>
      <c r="B172" s="43" t="s">
        <v>156</v>
      </c>
      <c r="C172" s="43"/>
      <c r="D172" s="43"/>
      <c r="E172" s="51"/>
      <c r="F172" s="51"/>
      <c r="G172" s="52">
        <v>2</v>
      </c>
      <c r="H172" s="52">
        <v>2</v>
      </c>
      <c r="I172" s="58">
        <v>0</v>
      </c>
      <c r="J172" s="59"/>
      <c r="K172" s="59"/>
    </row>
    <row r="173" spans="1:11" ht="27" customHeight="1">
      <c r="A173" s="43" t="s">
        <v>437</v>
      </c>
      <c r="B173" s="43" t="s">
        <v>156</v>
      </c>
      <c r="C173" s="43"/>
      <c r="D173" s="43"/>
      <c r="E173" s="51"/>
      <c r="F173" s="51"/>
      <c r="G173" s="52">
        <v>2</v>
      </c>
      <c r="H173" s="52">
        <v>2</v>
      </c>
      <c r="I173" s="58">
        <v>0</v>
      </c>
      <c r="J173" s="59"/>
      <c r="K173" s="59"/>
    </row>
    <row r="174" spans="1:11" s="27" customFormat="1" ht="27" customHeight="1">
      <c r="A174" s="60" t="s">
        <v>442</v>
      </c>
      <c r="B174" s="60"/>
      <c r="C174" s="60"/>
      <c r="D174" s="60"/>
      <c r="E174" s="37"/>
      <c r="F174" s="37"/>
      <c r="G174" s="64">
        <f aca="true" t="shared" si="10" ref="G174:I174">G175+G179+G182</f>
        <v>20</v>
      </c>
      <c r="H174" s="64">
        <f t="shared" si="10"/>
        <v>20</v>
      </c>
      <c r="I174" s="56">
        <f t="shared" si="10"/>
        <v>0</v>
      </c>
      <c r="J174" s="65"/>
      <c r="K174" s="65"/>
    </row>
    <row r="175" spans="1:11" ht="27" customHeight="1">
      <c r="A175" s="43" t="s">
        <v>443</v>
      </c>
      <c r="B175" s="43" t="s">
        <v>88</v>
      </c>
      <c r="C175" s="43" t="s">
        <v>444</v>
      </c>
      <c r="D175" s="43" t="s">
        <v>445</v>
      </c>
      <c r="E175" s="51" t="s">
        <v>349</v>
      </c>
      <c r="F175" s="51" t="s">
        <v>349</v>
      </c>
      <c r="G175" s="52">
        <v>4</v>
      </c>
      <c r="H175" s="52">
        <v>4</v>
      </c>
      <c r="I175" s="58">
        <v>0</v>
      </c>
      <c r="J175" s="59"/>
      <c r="K175" s="59"/>
    </row>
    <row r="176" spans="1:11" ht="27" customHeight="1">
      <c r="A176" s="43" t="s">
        <v>443</v>
      </c>
      <c r="B176" s="43" t="s">
        <v>88</v>
      </c>
      <c r="C176" s="43"/>
      <c r="D176" s="43"/>
      <c r="E176" s="51"/>
      <c r="F176" s="51"/>
      <c r="G176" s="52">
        <v>4</v>
      </c>
      <c r="H176" s="52">
        <v>4</v>
      </c>
      <c r="I176" s="58">
        <v>0</v>
      </c>
      <c r="J176" s="59"/>
      <c r="K176" s="59"/>
    </row>
    <row r="177" spans="1:11" ht="27" customHeight="1">
      <c r="A177" s="43" t="s">
        <v>443</v>
      </c>
      <c r="B177" s="43" t="s">
        <v>156</v>
      </c>
      <c r="C177" s="43"/>
      <c r="D177" s="43"/>
      <c r="E177" s="51"/>
      <c r="F177" s="51"/>
      <c r="G177" s="52">
        <v>3</v>
      </c>
      <c r="H177" s="52">
        <v>3</v>
      </c>
      <c r="I177" s="58">
        <v>0</v>
      </c>
      <c r="J177" s="59"/>
      <c r="K177" s="59"/>
    </row>
    <row r="178" spans="1:11" ht="27" customHeight="1">
      <c r="A178" s="43" t="s">
        <v>443</v>
      </c>
      <c r="B178" s="43" t="s">
        <v>156</v>
      </c>
      <c r="C178" s="43"/>
      <c r="D178" s="43"/>
      <c r="E178" s="51"/>
      <c r="F178" s="51"/>
      <c r="G178" s="52">
        <v>1</v>
      </c>
      <c r="H178" s="52">
        <v>1</v>
      </c>
      <c r="I178" s="58">
        <v>0</v>
      </c>
      <c r="J178" s="59"/>
      <c r="K178" s="59"/>
    </row>
    <row r="179" spans="1:11" ht="27" customHeight="1">
      <c r="A179" s="43" t="s">
        <v>443</v>
      </c>
      <c r="B179" s="43" t="s">
        <v>88</v>
      </c>
      <c r="C179" s="43" t="s">
        <v>446</v>
      </c>
      <c r="D179" s="43" t="s">
        <v>447</v>
      </c>
      <c r="E179" s="51" t="s">
        <v>349</v>
      </c>
      <c r="F179" s="51" t="s">
        <v>349</v>
      </c>
      <c r="G179" s="52">
        <v>9</v>
      </c>
      <c r="H179" s="52">
        <v>9</v>
      </c>
      <c r="I179" s="58">
        <v>0</v>
      </c>
      <c r="J179" s="59"/>
      <c r="K179" s="59"/>
    </row>
    <row r="180" spans="1:11" ht="27" customHeight="1">
      <c r="A180" s="43" t="s">
        <v>443</v>
      </c>
      <c r="B180" s="43" t="s">
        <v>88</v>
      </c>
      <c r="C180" s="43"/>
      <c r="D180" s="43"/>
      <c r="E180" s="51"/>
      <c r="F180" s="51"/>
      <c r="G180" s="52">
        <v>9</v>
      </c>
      <c r="H180" s="52">
        <v>9</v>
      </c>
      <c r="I180" s="58">
        <v>0</v>
      </c>
      <c r="J180" s="59"/>
      <c r="K180" s="59"/>
    </row>
    <row r="181" spans="1:11" ht="27" customHeight="1">
      <c r="A181" s="43" t="s">
        <v>443</v>
      </c>
      <c r="B181" s="43" t="s">
        <v>156</v>
      </c>
      <c r="C181" s="43"/>
      <c r="D181" s="43"/>
      <c r="E181" s="51"/>
      <c r="F181" s="51"/>
      <c r="G181" s="52">
        <v>9</v>
      </c>
      <c r="H181" s="52">
        <v>9</v>
      </c>
      <c r="I181" s="58">
        <v>0</v>
      </c>
      <c r="J181" s="59"/>
      <c r="K181" s="59"/>
    </row>
    <row r="182" spans="1:11" ht="27" customHeight="1">
      <c r="A182" s="43" t="s">
        <v>443</v>
      </c>
      <c r="B182" s="43" t="s">
        <v>88</v>
      </c>
      <c r="C182" s="43" t="s">
        <v>448</v>
      </c>
      <c r="D182" s="43" t="s">
        <v>449</v>
      </c>
      <c r="E182" s="51" t="s">
        <v>349</v>
      </c>
      <c r="F182" s="51" t="s">
        <v>349</v>
      </c>
      <c r="G182" s="52">
        <v>7</v>
      </c>
      <c r="H182" s="52">
        <v>7</v>
      </c>
      <c r="I182" s="58">
        <v>0</v>
      </c>
      <c r="J182" s="59"/>
      <c r="K182" s="59"/>
    </row>
    <row r="183" spans="1:11" ht="27" customHeight="1">
      <c r="A183" s="43" t="s">
        <v>443</v>
      </c>
      <c r="B183" s="43" t="s">
        <v>88</v>
      </c>
      <c r="C183" s="43"/>
      <c r="D183" s="43"/>
      <c r="E183" s="51"/>
      <c r="F183" s="51"/>
      <c r="G183" s="52">
        <v>7</v>
      </c>
      <c r="H183" s="52">
        <v>7</v>
      </c>
      <c r="I183" s="58">
        <v>0</v>
      </c>
      <c r="J183" s="59"/>
      <c r="K183" s="59"/>
    </row>
    <row r="184" spans="1:11" ht="27" customHeight="1">
      <c r="A184" s="43" t="s">
        <v>443</v>
      </c>
      <c r="B184" s="43" t="s">
        <v>156</v>
      </c>
      <c r="C184" s="43"/>
      <c r="D184" s="43"/>
      <c r="E184" s="51"/>
      <c r="F184" s="51"/>
      <c r="G184" s="52">
        <v>7</v>
      </c>
      <c r="H184" s="52">
        <v>7</v>
      </c>
      <c r="I184" s="58">
        <v>0</v>
      </c>
      <c r="J184" s="59"/>
      <c r="K184" s="59"/>
    </row>
    <row r="185" spans="1:11" s="27" customFormat="1" ht="27" customHeight="1">
      <c r="A185" s="60" t="s">
        <v>450</v>
      </c>
      <c r="B185" s="60"/>
      <c r="C185" s="60"/>
      <c r="D185" s="60"/>
      <c r="E185" s="37"/>
      <c r="F185" s="37"/>
      <c r="G185" s="64">
        <f aca="true" t="shared" si="11" ref="G185:I185">G186</f>
        <v>2</v>
      </c>
      <c r="H185" s="64">
        <f t="shared" si="11"/>
        <v>2</v>
      </c>
      <c r="I185" s="56">
        <f t="shared" si="11"/>
        <v>0</v>
      </c>
      <c r="J185" s="65"/>
      <c r="K185" s="65"/>
    </row>
    <row r="186" spans="1:11" ht="27" customHeight="1">
      <c r="A186" s="43" t="s">
        <v>451</v>
      </c>
      <c r="B186" s="43" t="s">
        <v>88</v>
      </c>
      <c r="C186" s="43" t="s">
        <v>452</v>
      </c>
      <c r="D186" s="43" t="s">
        <v>453</v>
      </c>
      <c r="E186" s="51" t="s">
        <v>349</v>
      </c>
      <c r="F186" s="51" t="s">
        <v>349</v>
      </c>
      <c r="G186" s="52">
        <v>2</v>
      </c>
      <c r="H186" s="52">
        <v>2</v>
      </c>
      <c r="I186" s="58">
        <v>0</v>
      </c>
      <c r="J186" s="59"/>
      <c r="K186" s="59"/>
    </row>
    <row r="187" spans="1:11" ht="27" customHeight="1">
      <c r="A187" s="43" t="s">
        <v>451</v>
      </c>
      <c r="B187" s="43" t="s">
        <v>88</v>
      </c>
      <c r="C187" s="43"/>
      <c r="D187" s="43"/>
      <c r="E187" s="51"/>
      <c r="F187" s="51"/>
      <c r="G187" s="52">
        <v>2</v>
      </c>
      <c r="H187" s="52">
        <v>2</v>
      </c>
      <c r="I187" s="58">
        <v>0</v>
      </c>
      <c r="J187" s="59"/>
      <c r="K187" s="59"/>
    </row>
    <row r="188" spans="1:11" ht="27" customHeight="1">
      <c r="A188" s="43" t="s">
        <v>451</v>
      </c>
      <c r="B188" s="43" t="s">
        <v>156</v>
      </c>
      <c r="C188" s="43"/>
      <c r="D188" s="43"/>
      <c r="E188" s="51"/>
      <c r="F188" s="51"/>
      <c r="G188" s="52">
        <v>2</v>
      </c>
      <c r="H188" s="52">
        <v>2</v>
      </c>
      <c r="I188" s="58">
        <v>0</v>
      </c>
      <c r="J188" s="59"/>
      <c r="K188" s="59"/>
    </row>
    <row r="189" spans="1:11" s="27" customFormat="1" ht="27" customHeight="1">
      <c r="A189" s="60" t="s">
        <v>454</v>
      </c>
      <c r="B189" s="60"/>
      <c r="C189" s="60"/>
      <c r="D189" s="60"/>
      <c r="E189" s="37"/>
      <c r="F189" s="37"/>
      <c r="G189" s="64">
        <f aca="true" t="shared" si="12" ref="G189:I189">G190</f>
        <v>10</v>
      </c>
      <c r="H189" s="64">
        <f t="shared" si="12"/>
        <v>10</v>
      </c>
      <c r="I189" s="56">
        <f t="shared" si="12"/>
        <v>0</v>
      </c>
      <c r="J189" s="65"/>
      <c r="K189" s="65"/>
    </row>
    <row r="190" spans="1:11" ht="27" customHeight="1">
      <c r="A190" s="43" t="s">
        <v>455</v>
      </c>
      <c r="B190" s="43" t="s">
        <v>88</v>
      </c>
      <c r="C190" s="43" t="s">
        <v>456</v>
      </c>
      <c r="D190" s="43" t="s">
        <v>457</v>
      </c>
      <c r="E190" s="51" t="s">
        <v>349</v>
      </c>
      <c r="F190" s="51" t="s">
        <v>349</v>
      </c>
      <c r="G190" s="52">
        <v>10</v>
      </c>
      <c r="H190" s="52">
        <v>10</v>
      </c>
      <c r="I190" s="58">
        <v>0</v>
      </c>
      <c r="J190" s="59"/>
      <c r="K190" s="59"/>
    </row>
    <row r="191" spans="1:11" ht="27" customHeight="1">
      <c r="A191" s="43" t="s">
        <v>455</v>
      </c>
      <c r="B191" s="43" t="s">
        <v>88</v>
      </c>
      <c r="C191" s="43"/>
      <c r="D191" s="43"/>
      <c r="E191" s="51"/>
      <c r="F191" s="51"/>
      <c r="G191" s="52">
        <v>10</v>
      </c>
      <c r="H191" s="52">
        <v>10</v>
      </c>
      <c r="I191" s="58">
        <v>0</v>
      </c>
      <c r="J191" s="59"/>
      <c r="K191" s="59"/>
    </row>
    <row r="192" spans="1:11" ht="27" customHeight="1">
      <c r="A192" s="43" t="s">
        <v>455</v>
      </c>
      <c r="B192" s="43" t="s">
        <v>156</v>
      </c>
      <c r="C192" s="43"/>
      <c r="D192" s="43"/>
      <c r="E192" s="51"/>
      <c r="F192" s="51"/>
      <c r="G192" s="52">
        <v>0.8</v>
      </c>
      <c r="H192" s="52">
        <v>0.8</v>
      </c>
      <c r="I192" s="58">
        <v>0</v>
      </c>
      <c r="J192" s="59"/>
      <c r="K192" s="59"/>
    </row>
    <row r="193" spans="1:11" ht="27" customHeight="1">
      <c r="A193" s="43" t="s">
        <v>455</v>
      </c>
      <c r="B193" s="43" t="s">
        <v>156</v>
      </c>
      <c r="C193" s="43"/>
      <c r="D193" s="43"/>
      <c r="E193" s="51"/>
      <c r="F193" s="51"/>
      <c r="G193" s="52">
        <v>7</v>
      </c>
      <c r="H193" s="52">
        <v>7</v>
      </c>
      <c r="I193" s="58">
        <v>0</v>
      </c>
      <c r="J193" s="59"/>
      <c r="K193" s="59"/>
    </row>
    <row r="194" spans="1:11" ht="27" customHeight="1">
      <c r="A194" s="43" t="s">
        <v>455</v>
      </c>
      <c r="B194" s="43" t="s">
        <v>156</v>
      </c>
      <c r="C194" s="43"/>
      <c r="D194" s="43"/>
      <c r="E194" s="51"/>
      <c r="F194" s="51"/>
      <c r="G194" s="52">
        <v>2.2</v>
      </c>
      <c r="H194" s="52">
        <v>2.2</v>
      </c>
      <c r="I194" s="58">
        <v>0</v>
      </c>
      <c r="J194" s="59"/>
      <c r="K194" s="59"/>
    </row>
    <row r="195" spans="1:11" s="27" customFormat="1" ht="27" customHeight="1">
      <c r="A195" s="60" t="s">
        <v>458</v>
      </c>
      <c r="B195" s="60"/>
      <c r="C195" s="60"/>
      <c r="D195" s="60"/>
      <c r="E195" s="37"/>
      <c r="F195" s="37"/>
      <c r="G195" s="64">
        <f aca="true" t="shared" si="13" ref="G195:I195">G196</f>
        <v>3</v>
      </c>
      <c r="H195" s="64">
        <f t="shared" si="13"/>
        <v>3</v>
      </c>
      <c r="I195" s="56">
        <f t="shared" si="13"/>
        <v>0</v>
      </c>
      <c r="J195" s="65"/>
      <c r="K195" s="65"/>
    </row>
    <row r="196" spans="1:11" ht="27" customHeight="1">
      <c r="A196" s="43" t="s">
        <v>459</v>
      </c>
      <c r="B196" s="43" t="s">
        <v>88</v>
      </c>
      <c r="C196" s="43" t="s">
        <v>460</v>
      </c>
      <c r="D196" s="43" t="s">
        <v>461</v>
      </c>
      <c r="E196" s="51" t="s">
        <v>349</v>
      </c>
      <c r="F196" s="51" t="s">
        <v>349</v>
      </c>
      <c r="G196" s="52">
        <v>3</v>
      </c>
      <c r="H196" s="52">
        <v>3</v>
      </c>
      <c r="I196" s="58">
        <v>0</v>
      </c>
      <c r="J196" s="59"/>
      <c r="K196" s="59"/>
    </row>
    <row r="197" spans="1:11" ht="27" customHeight="1">
      <c r="A197" s="43" t="s">
        <v>459</v>
      </c>
      <c r="B197" s="43" t="s">
        <v>88</v>
      </c>
      <c r="C197" s="43"/>
      <c r="D197" s="43"/>
      <c r="E197" s="51"/>
      <c r="F197" s="51"/>
      <c r="G197" s="52">
        <v>3</v>
      </c>
      <c r="H197" s="52">
        <v>3</v>
      </c>
      <c r="I197" s="58">
        <v>0</v>
      </c>
      <c r="J197" s="59"/>
      <c r="K197" s="59"/>
    </row>
    <row r="198" spans="1:11" ht="27" customHeight="1">
      <c r="A198" s="43" t="s">
        <v>459</v>
      </c>
      <c r="B198" s="43" t="s">
        <v>156</v>
      </c>
      <c r="C198" s="43"/>
      <c r="D198" s="43"/>
      <c r="E198" s="51"/>
      <c r="F198" s="51"/>
      <c r="G198" s="52">
        <v>0.2</v>
      </c>
      <c r="H198" s="52">
        <v>0.2</v>
      </c>
      <c r="I198" s="58">
        <v>0</v>
      </c>
      <c r="J198" s="59"/>
      <c r="K198" s="59"/>
    </row>
    <row r="199" spans="1:11" ht="27" customHeight="1">
      <c r="A199" s="43" t="s">
        <v>459</v>
      </c>
      <c r="B199" s="43" t="s">
        <v>156</v>
      </c>
      <c r="C199" s="43"/>
      <c r="D199" s="43"/>
      <c r="E199" s="51"/>
      <c r="F199" s="51"/>
      <c r="G199" s="52">
        <v>2.6</v>
      </c>
      <c r="H199" s="52">
        <v>2.6</v>
      </c>
      <c r="I199" s="58">
        <v>0</v>
      </c>
      <c r="J199" s="59"/>
      <c r="K199" s="59"/>
    </row>
    <row r="200" spans="1:11" ht="27" customHeight="1">
      <c r="A200" s="43" t="s">
        <v>459</v>
      </c>
      <c r="B200" s="43" t="s">
        <v>156</v>
      </c>
      <c r="C200" s="43"/>
      <c r="D200" s="43"/>
      <c r="E200" s="51"/>
      <c r="F200" s="51"/>
      <c r="G200" s="52">
        <v>0.2</v>
      </c>
      <c r="H200" s="52">
        <v>0.2</v>
      </c>
      <c r="I200" s="58">
        <v>0</v>
      </c>
      <c r="J200" s="59"/>
      <c r="K200" s="59"/>
    </row>
    <row r="201" spans="1:11" s="27" customFormat="1" ht="27" customHeight="1">
      <c r="A201" s="60" t="s">
        <v>462</v>
      </c>
      <c r="B201" s="60"/>
      <c r="C201" s="60"/>
      <c r="D201" s="60"/>
      <c r="E201" s="37"/>
      <c r="F201" s="37"/>
      <c r="G201" s="64">
        <f aca="true" t="shared" si="14" ref="G201:I201">G202+G206+G209+G213+G217+G220+G223+G226+G230</f>
        <v>100</v>
      </c>
      <c r="H201" s="64">
        <f t="shared" si="14"/>
        <v>100</v>
      </c>
      <c r="I201" s="56">
        <f t="shared" si="14"/>
        <v>0</v>
      </c>
      <c r="J201" s="65"/>
      <c r="K201" s="65"/>
    </row>
    <row r="202" spans="1:11" ht="27" customHeight="1">
      <c r="A202" s="43" t="s">
        <v>463</v>
      </c>
      <c r="B202" s="43" t="s">
        <v>88</v>
      </c>
      <c r="C202" s="43" t="s">
        <v>464</v>
      </c>
      <c r="D202" s="43" t="s">
        <v>465</v>
      </c>
      <c r="E202" s="51" t="s">
        <v>349</v>
      </c>
      <c r="F202" s="51" t="s">
        <v>349</v>
      </c>
      <c r="G202" s="52">
        <v>5</v>
      </c>
      <c r="H202" s="52">
        <v>5</v>
      </c>
      <c r="I202" s="58">
        <v>0</v>
      </c>
      <c r="J202" s="59"/>
      <c r="K202" s="59"/>
    </row>
    <row r="203" spans="1:11" ht="27" customHeight="1">
      <c r="A203" s="43" t="s">
        <v>463</v>
      </c>
      <c r="B203" s="43" t="s">
        <v>88</v>
      </c>
      <c r="C203" s="43"/>
      <c r="D203" s="43"/>
      <c r="E203" s="51"/>
      <c r="F203" s="51"/>
      <c r="G203" s="52">
        <v>5</v>
      </c>
      <c r="H203" s="52">
        <v>5</v>
      </c>
      <c r="I203" s="58">
        <v>0</v>
      </c>
      <c r="J203" s="59"/>
      <c r="K203" s="59"/>
    </row>
    <row r="204" spans="1:11" ht="27" customHeight="1">
      <c r="A204" s="43" t="s">
        <v>463</v>
      </c>
      <c r="B204" s="43" t="s">
        <v>156</v>
      </c>
      <c r="C204" s="43"/>
      <c r="D204" s="43"/>
      <c r="E204" s="51"/>
      <c r="F204" s="51"/>
      <c r="G204" s="52">
        <v>1</v>
      </c>
      <c r="H204" s="52">
        <v>1</v>
      </c>
      <c r="I204" s="58">
        <v>0</v>
      </c>
      <c r="J204" s="59"/>
      <c r="K204" s="59"/>
    </row>
    <row r="205" spans="1:11" ht="27" customHeight="1">
      <c r="A205" s="43" t="s">
        <v>463</v>
      </c>
      <c r="B205" s="43" t="s">
        <v>156</v>
      </c>
      <c r="C205" s="43"/>
      <c r="D205" s="43"/>
      <c r="E205" s="51"/>
      <c r="F205" s="51"/>
      <c r="G205" s="52">
        <v>4</v>
      </c>
      <c r="H205" s="52">
        <v>4</v>
      </c>
      <c r="I205" s="58">
        <v>0</v>
      </c>
      <c r="J205" s="59"/>
      <c r="K205" s="59"/>
    </row>
    <row r="206" spans="1:11" ht="27" customHeight="1">
      <c r="A206" s="43" t="s">
        <v>463</v>
      </c>
      <c r="B206" s="43" t="s">
        <v>88</v>
      </c>
      <c r="C206" s="43" t="s">
        <v>466</v>
      </c>
      <c r="D206" s="43" t="s">
        <v>467</v>
      </c>
      <c r="E206" s="51" t="s">
        <v>349</v>
      </c>
      <c r="F206" s="51" t="s">
        <v>349</v>
      </c>
      <c r="G206" s="52">
        <v>16.7</v>
      </c>
      <c r="H206" s="52">
        <v>16.7</v>
      </c>
      <c r="I206" s="58">
        <v>0</v>
      </c>
      <c r="J206" s="59"/>
      <c r="K206" s="59"/>
    </row>
    <row r="207" spans="1:11" ht="27" customHeight="1">
      <c r="A207" s="43" t="s">
        <v>463</v>
      </c>
      <c r="B207" s="43" t="s">
        <v>88</v>
      </c>
      <c r="C207" s="43"/>
      <c r="D207" s="43"/>
      <c r="E207" s="51"/>
      <c r="F207" s="51"/>
      <c r="G207" s="52">
        <v>16.7</v>
      </c>
      <c r="H207" s="52">
        <v>16.7</v>
      </c>
      <c r="I207" s="58">
        <v>0</v>
      </c>
      <c r="J207" s="59"/>
      <c r="K207" s="59"/>
    </row>
    <row r="208" spans="1:11" ht="27" customHeight="1">
      <c r="A208" s="43" t="s">
        <v>463</v>
      </c>
      <c r="B208" s="43" t="s">
        <v>156</v>
      </c>
      <c r="C208" s="43"/>
      <c r="D208" s="43"/>
      <c r="E208" s="51"/>
      <c r="F208" s="51"/>
      <c r="G208" s="52">
        <v>16.7</v>
      </c>
      <c r="H208" s="52">
        <v>16.7</v>
      </c>
      <c r="I208" s="58">
        <v>0</v>
      </c>
      <c r="J208" s="59"/>
      <c r="K208" s="59"/>
    </row>
    <row r="209" spans="1:11" ht="27" customHeight="1">
      <c r="A209" s="43" t="s">
        <v>463</v>
      </c>
      <c r="B209" s="43" t="s">
        <v>88</v>
      </c>
      <c r="C209" s="43" t="s">
        <v>468</v>
      </c>
      <c r="D209" s="43" t="s">
        <v>469</v>
      </c>
      <c r="E209" s="51" t="s">
        <v>349</v>
      </c>
      <c r="F209" s="51" t="s">
        <v>349</v>
      </c>
      <c r="G209" s="52">
        <v>3</v>
      </c>
      <c r="H209" s="52">
        <v>3</v>
      </c>
      <c r="I209" s="58">
        <v>0</v>
      </c>
      <c r="J209" s="59"/>
      <c r="K209" s="59"/>
    </row>
    <row r="210" spans="1:11" ht="27" customHeight="1">
      <c r="A210" s="43" t="s">
        <v>463</v>
      </c>
      <c r="B210" s="43" t="s">
        <v>88</v>
      </c>
      <c r="C210" s="43"/>
      <c r="D210" s="43"/>
      <c r="E210" s="51"/>
      <c r="F210" s="51"/>
      <c r="G210" s="52">
        <v>3</v>
      </c>
      <c r="H210" s="52">
        <v>3</v>
      </c>
      <c r="I210" s="58">
        <v>0</v>
      </c>
      <c r="J210" s="59"/>
      <c r="K210" s="59"/>
    </row>
    <row r="211" spans="1:11" ht="27" customHeight="1">
      <c r="A211" s="43" t="s">
        <v>463</v>
      </c>
      <c r="B211" s="43" t="s">
        <v>156</v>
      </c>
      <c r="C211" s="43"/>
      <c r="D211" s="43"/>
      <c r="E211" s="51"/>
      <c r="F211" s="51"/>
      <c r="G211" s="52">
        <v>1</v>
      </c>
      <c r="H211" s="52">
        <v>1</v>
      </c>
      <c r="I211" s="58">
        <v>0</v>
      </c>
      <c r="J211" s="59"/>
      <c r="K211" s="59"/>
    </row>
    <row r="212" spans="1:11" ht="27" customHeight="1">
      <c r="A212" s="43" t="s">
        <v>463</v>
      </c>
      <c r="B212" s="43" t="s">
        <v>156</v>
      </c>
      <c r="C212" s="43"/>
      <c r="D212" s="43"/>
      <c r="E212" s="51"/>
      <c r="F212" s="51"/>
      <c r="G212" s="52">
        <v>2</v>
      </c>
      <c r="H212" s="52">
        <v>2</v>
      </c>
      <c r="I212" s="58">
        <v>0</v>
      </c>
      <c r="J212" s="59"/>
      <c r="K212" s="59"/>
    </row>
    <row r="213" spans="1:11" ht="27" customHeight="1">
      <c r="A213" s="43" t="s">
        <v>463</v>
      </c>
      <c r="B213" s="43" t="s">
        <v>88</v>
      </c>
      <c r="C213" s="43" t="s">
        <v>470</v>
      </c>
      <c r="D213" s="43" t="s">
        <v>471</v>
      </c>
      <c r="E213" s="51" t="s">
        <v>349</v>
      </c>
      <c r="F213" s="51" t="s">
        <v>349</v>
      </c>
      <c r="G213" s="52">
        <v>5</v>
      </c>
      <c r="H213" s="52">
        <v>5</v>
      </c>
      <c r="I213" s="58">
        <v>0</v>
      </c>
      <c r="J213" s="59"/>
      <c r="K213" s="59"/>
    </row>
    <row r="214" spans="1:11" ht="27" customHeight="1">
      <c r="A214" s="43" t="s">
        <v>463</v>
      </c>
      <c r="B214" s="43" t="s">
        <v>88</v>
      </c>
      <c r="C214" s="43"/>
      <c r="D214" s="43"/>
      <c r="E214" s="51"/>
      <c r="F214" s="51"/>
      <c r="G214" s="52">
        <v>5</v>
      </c>
      <c r="H214" s="52">
        <v>5</v>
      </c>
      <c r="I214" s="58">
        <v>0</v>
      </c>
      <c r="J214" s="59"/>
      <c r="K214" s="59"/>
    </row>
    <row r="215" spans="1:11" ht="27" customHeight="1">
      <c r="A215" s="43" t="s">
        <v>463</v>
      </c>
      <c r="B215" s="43" t="s">
        <v>156</v>
      </c>
      <c r="C215" s="43"/>
      <c r="D215" s="43"/>
      <c r="E215" s="51"/>
      <c r="F215" s="51"/>
      <c r="G215" s="52">
        <v>1</v>
      </c>
      <c r="H215" s="52">
        <v>1</v>
      </c>
      <c r="I215" s="58">
        <v>0</v>
      </c>
      <c r="J215" s="59"/>
      <c r="K215" s="59"/>
    </row>
    <row r="216" spans="1:11" ht="27" customHeight="1">
      <c r="A216" s="43" t="s">
        <v>463</v>
      </c>
      <c r="B216" s="43" t="s">
        <v>156</v>
      </c>
      <c r="C216" s="43"/>
      <c r="D216" s="43"/>
      <c r="E216" s="51"/>
      <c r="F216" s="51"/>
      <c r="G216" s="52">
        <v>4</v>
      </c>
      <c r="H216" s="52">
        <v>4</v>
      </c>
      <c r="I216" s="58">
        <v>0</v>
      </c>
      <c r="J216" s="59"/>
      <c r="K216" s="59"/>
    </row>
    <row r="217" spans="1:11" ht="27" customHeight="1">
      <c r="A217" s="43" t="s">
        <v>463</v>
      </c>
      <c r="B217" s="43" t="s">
        <v>88</v>
      </c>
      <c r="C217" s="43" t="s">
        <v>472</v>
      </c>
      <c r="D217" s="43" t="s">
        <v>473</v>
      </c>
      <c r="E217" s="51" t="s">
        <v>349</v>
      </c>
      <c r="F217" s="51" t="s">
        <v>349</v>
      </c>
      <c r="G217" s="52">
        <v>3</v>
      </c>
      <c r="H217" s="52">
        <v>3</v>
      </c>
      <c r="I217" s="58">
        <v>0</v>
      </c>
      <c r="J217" s="59"/>
      <c r="K217" s="59"/>
    </row>
    <row r="218" spans="1:11" ht="27" customHeight="1">
      <c r="A218" s="43" t="s">
        <v>463</v>
      </c>
      <c r="B218" s="43" t="s">
        <v>88</v>
      </c>
      <c r="C218" s="43"/>
      <c r="D218" s="43"/>
      <c r="E218" s="51"/>
      <c r="F218" s="51"/>
      <c r="G218" s="52">
        <v>3</v>
      </c>
      <c r="H218" s="52">
        <v>3</v>
      </c>
      <c r="I218" s="58">
        <v>0</v>
      </c>
      <c r="J218" s="59"/>
      <c r="K218" s="59"/>
    </row>
    <row r="219" spans="1:11" ht="27" customHeight="1">
      <c r="A219" s="43" t="s">
        <v>463</v>
      </c>
      <c r="B219" s="43" t="s">
        <v>156</v>
      </c>
      <c r="C219" s="43"/>
      <c r="D219" s="43"/>
      <c r="E219" s="51"/>
      <c r="F219" s="51"/>
      <c r="G219" s="52">
        <v>3</v>
      </c>
      <c r="H219" s="52">
        <v>3</v>
      </c>
      <c r="I219" s="58">
        <v>0</v>
      </c>
      <c r="J219" s="59"/>
      <c r="K219" s="59"/>
    </row>
    <row r="220" spans="1:11" ht="27" customHeight="1">
      <c r="A220" s="43" t="s">
        <v>463</v>
      </c>
      <c r="B220" s="43" t="s">
        <v>88</v>
      </c>
      <c r="C220" s="43" t="s">
        <v>474</v>
      </c>
      <c r="D220" s="43" t="s">
        <v>475</v>
      </c>
      <c r="E220" s="51" t="s">
        <v>349</v>
      </c>
      <c r="F220" s="51" t="s">
        <v>349</v>
      </c>
      <c r="G220" s="52">
        <v>6</v>
      </c>
      <c r="H220" s="52">
        <v>6</v>
      </c>
      <c r="I220" s="58">
        <v>0</v>
      </c>
      <c r="J220" s="59"/>
      <c r="K220" s="59"/>
    </row>
    <row r="221" spans="1:11" ht="27" customHeight="1">
      <c r="A221" s="43" t="s">
        <v>463</v>
      </c>
      <c r="B221" s="43" t="s">
        <v>88</v>
      </c>
      <c r="C221" s="43"/>
      <c r="D221" s="43"/>
      <c r="E221" s="51"/>
      <c r="F221" s="51"/>
      <c r="G221" s="52">
        <v>6</v>
      </c>
      <c r="H221" s="52">
        <v>6</v>
      </c>
      <c r="I221" s="58">
        <v>0</v>
      </c>
      <c r="J221" s="59"/>
      <c r="K221" s="59"/>
    </row>
    <row r="222" spans="1:11" ht="27" customHeight="1">
      <c r="A222" s="43" t="s">
        <v>463</v>
      </c>
      <c r="B222" s="43" t="s">
        <v>156</v>
      </c>
      <c r="C222" s="43"/>
      <c r="D222" s="43"/>
      <c r="E222" s="51"/>
      <c r="F222" s="51"/>
      <c r="G222" s="52">
        <v>6</v>
      </c>
      <c r="H222" s="52">
        <v>6</v>
      </c>
      <c r="I222" s="58">
        <v>0</v>
      </c>
      <c r="J222" s="59"/>
      <c r="K222" s="59"/>
    </row>
    <row r="223" spans="1:11" ht="27" customHeight="1">
      <c r="A223" s="43" t="s">
        <v>463</v>
      </c>
      <c r="B223" s="43" t="s">
        <v>88</v>
      </c>
      <c r="C223" s="43" t="s">
        <v>476</v>
      </c>
      <c r="D223" s="43" t="s">
        <v>477</v>
      </c>
      <c r="E223" s="51" t="s">
        <v>349</v>
      </c>
      <c r="F223" s="51" t="s">
        <v>349</v>
      </c>
      <c r="G223" s="52">
        <v>50</v>
      </c>
      <c r="H223" s="52">
        <v>50</v>
      </c>
      <c r="I223" s="58">
        <v>0</v>
      </c>
      <c r="J223" s="59"/>
      <c r="K223" s="59"/>
    </row>
    <row r="224" spans="1:11" ht="27" customHeight="1">
      <c r="A224" s="43" t="s">
        <v>463</v>
      </c>
      <c r="B224" s="43" t="s">
        <v>88</v>
      </c>
      <c r="C224" s="43"/>
      <c r="D224" s="43"/>
      <c r="E224" s="51"/>
      <c r="F224" s="51"/>
      <c r="G224" s="52">
        <v>50</v>
      </c>
      <c r="H224" s="52">
        <v>50</v>
      </c>
      <c r="I224" s="58">
        <v>0</v>
      </c>
      <c r="J224" s="59"/>
      <c r="K224" s="59"/>
    </row>
    <row r="225" spans="1:11" ht="27" customHeight="1">
      <c r="A225" s="43" t="s">
        <v>463</v>
      </c>
      <c r="B225" s="43" t="s">
        <v>156</v>
      </c>
      <c r="C225" s="43"/>
      <c r="D225" s="43"/>
      <c r="E225" s="51"/>
      <c r="F225" s="51"/>
      <c r="G225" s="52">
        <v>50</v>
      </c>
      <c r="H225" s="52">
        <v>50</v>
      </c>
      <c r="I225" s="58">
        <v>0</v>
      </c>
      <c r="J225" s="59"/>
      <c r="K225" s="59"/>
    </row>
    <row r="226" spans="1:11" ht="27" customHeight="1">
      <c r="A226" s="43" t="s">
        <v>463</v>
      </c>
      <c r="B226" s="43" t="s">
        <v>88</v>
      </c>
      <c r="C226" s="43" t="s">
        <v>478</v>
      </c>
      <c r="D226" s="43" t="s">
        <v>479</v>
      </c>
      <c r="E226" s="51" t="s">
        <v>349</v>
      </c>
      <c r="F226" s="51" t="s">
        <v>349</v>
      </c>
      <c r="G226" s="52">
        <v>3</v>
      </c>
      <c r="H226" s="52">
        <v>3</v>
      </c>
      <c r="I226" s="58">
        <v>0</v>
      </c>
      <c r="J226" s="59"/>
      <c r="K226" s="59"/>
    </row>
    <row r="227" spans="1:11" ht="27" customHeight="1">
      <c r="A227" s="43" t="s">
        <v>463</v>
      </c>
      <c r="B227" s="43" t="s">
        <v>88</v>
      </c>
      <c r="C227" s="43"/>
      <c r="D227" s="43"/>
      <c r="E227" s="51"/>
      <c r="F227" s="51"/>
      <c r="G227" s="52">
        <v>3</v>
      </c>
      <c r="H227" s="52">
        <v>3</v>
      </c>
      <c r="I227" s="58">
        <v>0</v>
      </c>
      <c r="J227" s="59"/>
      <c r="K227" s="59"/>
    </row>
    <row r="228" spans="1:11" ht="27" customHeight="1">
      <c r="A228" s="43" t="s">
        <v>463</v>
      </c>
      <c r="B228" s="43" t="s">
        <v>156</v>
      </c>
      <c r="C228" s="43"/>
      <c r="D228" s="43"/>
      <c r="E228" s="51"/>
      <c r="F228" s="51"/>
      <c r="G228" s="52">
        <v>1</v>
      </c>
      <c r="H228" s="52">
        <v>1</v>
      </c>
      <c r="I228" s="58">
        <v>0</v>
      </c>
      <c r="J228" s="59"/>
      <c r="K228" s="59"/>
    </row>
    <row r="229" spans="1:11" ht="27" customHeight="1">
      <c r="A229" s="43" t="s">
        <v>463</v>
      </c>
      <c r="B229" s="43" t="s">
        <v>156</v>
      </c>
      <c r="C229" s="43"/>
      <c r="D229" s="43"/>
      <c r="E229" s="51"/>
      <c r="F229" s="51"/>
      <c r="G229" s="52">
        <v>2</v>
      </c>
      <c r="H229" s="52">
        <v>2</v>
      </c>
      <c r="I229" s="58">
        <v>0</v>
      </c>
      <c r="J229" s="59"/>
      <c r="K229" s="59"/>
    </row>
    <row r="230" spans="1:11" ht="27" customHeight="1">
      <c r="A230" s="43" t="s">
        <v>463</v>
      </c>
      <c r="B230" s="43" t="s">
        <v>88</v>
      </c>
      <c r="C230" s="43" t="s">
        <v>480</v>
      </c>
      <c r="D230" s="43" t="s">
        <v>481</v>
      </c>
      <c r="E230" s="51" t="s">
        <v>349</v>
      </c>
      <c r="F230" s="51" t="s">
        <v>349</v>
      </c>
      <c r="G230" s="52">
        <v>8.3</v>
      </c>
      <c r="H230" s="52">
        <v>8.3</v>
      </c>
      <c r="I230" s="58">
        <v>0</v>
      </c>
      <c r="J230" s="59"/>
      <c r="K230" s="59"/>
    </row>
    <row r="231" spans="1:11" ht="27" customHeight="1">
      <c r="A231" s="43" t="s">
        <v>463</v>
      </c>
      <c r="B231" s="43" t="s">
        <v>88</v>
      </c>
      <c r="C231" s="43"/>
      <c r="D231" s="43"/>
      <c r="E231" s="51"/>
      <c r="F231" s="51"/>
      <c r="G231" s="52">
        <v>8.3</v>
      </c>
      <c r="H231" s="52">
        <v>8.3</v>
      </c>
      <c r="I231" s="58">
        <v>0</v>
      </c>
      <c r="J231" s="59"/>
      <c r="K231" s="59"/>
    </row>
    <row r="232" spans="1:11" ht="27" customHeight="1">
      <c r="A232" s="43" t="s">
        <v>463</v>
      </c>
      <c r="B232" s="43" t="s">
        <v>156</v>
      </c>
      <c r="C232" s="43"/>
      <c r="D232" s="43"/>
      <c r="E232" s="51"/>
      <c r="F232" s="51"/>
      <c r="G232" s="52">
        <v>1</v>
      </c>
      <c r="H232" s="52">
        <v>1</v>
      </c>
      <c r="I232" s="58">
        <v>0</v>
      </c>
      <c r="J232" s="59"/>
      <c r="K232" s="59"/>
    </row>
    <row r="233" spans="1:11" ht="27" customHeight="1">
      <c r="A233" s="43" t="s">
        <v>463</v>
      </c>
      <c r="B233" s="43" t="s">
        <v>156</v>
      </c>
      <c r="C233" s="43"/>
      <c r="D233" s="43"/>
      <c r="E233" s="51"/>
      <c r="F233" s="51"/>
      <c r="G233" s="52">
        <v>3</v>
      </c>
      <c r="H233" s="52">
        <v>3</v>
      </c>
      <c r="I233" s="58">
        <v>0</v>
      </c>
      <c r="J233" s="59"/>
      <c r="K233" s="59"/>
    </row>
    <row r="234" spans="1:11" ht="27" customHeight="1">
      <c r="A234" s="43" t="s">
        <v>463</v>
      </c>
      <c r="B234" s="43" t="s">
        <v>156</v>
      </c>
      <c r="C234" s="43"/>
      <c r="D234" s="43"/>
      <c r="E234" s="51"/>
      <c r="F234" s="51"/>
      <c r="G234" s="52">
        <v>4.3</v>
      </c>
      <c r="H234" s="52">
        <v>4.3</v>
      </c>
      <c r="I234" s="58">
        <v>0</v>
      </c>
      <c r="J234" s="59"/>
      <c r="K234" s="59"/>
    </row>
    <row r="235" spans="1:11" s="27" customFormat="1" ht="27" customHeight="1">
      <c r="A235" s="60" t="s">
        <v>482</v>
      </c>
      <c r="B235" s="60"/>
      <c r="C235" s="60"/>
      <c r="D235" s="60"/>
      <c r="E235" s="37"/>
      <c r="F235" s="37"/>
      <c r="G235" s="64">
        <f aca="true" t="shared" si="15" ref="G235:I235">G236+G240+G243</f>
        <v>69</v>
      </c>
      <c r="H235" s="64">
        <f t="shared" si="15"/>
        <v>69</v>
      </c>
      <c r="I235" s="56">
        <f t="shared" si="15"/>
        <v>0</v>
      </c>
      <c r="J235" s="65"/>
      <c r="K235" s="65"/>
    </row>
    <row r="236" spans="1:11" ht="27" customHeight="1">
      <c r="A236" s="43" t="s">
        <v>483</v>
      </c>
      <c r="B236" s="43" t="s">
        <v>88</v>
      </c>
      <c r="C236" s="43" t="s">
        <v>484</v>
      </c>
      <c r="D236" s="43" t="s">
        <v>485</v>
      </c>
      <c r="E236" s="51" t="s">
        <v>349</v>
      </c>
      <c r="F236" s="51" t="s">
        <v>349</v>
      </c>
      <c r="G236" s="52">
        <v>6</v>
      </c>
      <c r="H236" s="52">
        <v>6</v>
      </c>
      <c r="I236" s="58">
        <v>0</v>
      </c>
      <c r="J236" s="59"/>
      <c r="K236" s="59"/>
    </row>
    <row r="237" spans="1:11" ht="27" customHeight="1">
      <c r="A237" s="43" t="s">
        <v>483</v>
      </c>
      <c r="B237" s="43" t="s">
        <v>88</v>
      </c>
      <c r="C237" s="43"/>
      <c r="D237" s="43"/>
      <c r="E237" s="51"/>
      <c r="F237" s="51"/>
      <c r="G237" s="52">
        <v>6</v>
      </c>
      <c r="H237" s="52">
        <v>6</v>
      </c>
      <c r="I237" s="58">
        <v>0</v>
      </c>
      <c r="J237" s="59"/>
      <c r="K237" s="59"/>
    </row>
    <row r="238" spans="1:11" ht="27" customHeight="1">
      <c r="A238" s="43" t="s">
        <v>483</v>
      </c>
      <c r="B238" s="43" t="s">
        <v>156</v>
      </c>
      <c r="C238" s="43"/>
      <c r="D238" s="43"/>
      <c r="E238" s="51"/>
      <c r="F238" s="51"/>
      <c r="G238" s="52">
        <v>5</v>
      </c>
      <c r="H238" s="52">
        <v>5</v>
      </c>
      <c r="I238" s="58">
        <v>0</v>
      </c>
      <c r="J238" s="59"/>
      <c r="K238" s="59"/>
    </row>
    <row r="239" spans="1:11" ht="27" customHeight="1">
      <c r="A239" s="43" t="s">
        <v>483</v>
      </c>
      <c r="B239" s="43" t="s">
        <v>156</v>
      </c>
      <c r="C239" s="43"/>
      <c r="D239" s="43"/>
      <c r="E239" s="51"/>
      <c r="F239" s="51"/>
      <c r="G239" s="52">
        <v>1</v>
      </c>
      <c r="H239" s="52">
        <v>1</v>
      </c>
      <c r="I239" s="58">
        <v>0</v>
      </c>
      <c r="J239" s="59"/>
      <c r="K239" s="59"/>
    </row>
    <row r="240" spans="1:11" ht="27" customHeight="1">
      <c r="A240" s="43" t="s">
        <v>483</v>
      </c>
      <c r="B240" s="43" t="s">
        <v>88</v>
      </c>
      <c r="C240" s="43" t="s">
        <v>476</v>
      </c>
      <c r="D240" s="43" t="s">
        <v>476</v>
      </c>
      <c r="E240" s="51"/>
      <c r="F240" s="51"/>
      <c r="G240" s="52">
        <v>60</v>
      </c>
      <c r="H240" s="52">
        <v>60</v>
      </c>
      <c r="I240" s="58">
        <v>0</v>
      </c>
      <c r="J240" s="59"/>
      <c r="K240" s="59"/>
    </row>
    <row r="241" spans="1:11" ht="27" customHeight="1">
      <c r="A241" s="43" t="s">
        <v>483</v>
      </c>
      <c r="B241" s="43" t="s">
        <v>88</v>
      </c>
      <c r="C241" s="43"/>
      <c r="D241" s="43"/>
      <c r="E241" s="51"/>
      <c r="F241" s="51"/>
      <c r="G241" s="52">
        <v>60</v>
      </c>
      <c r="H241" s="52">
        <v>60</v>
      </c>
      <c r="I241" s="58">
        <v>0</v>
      </c>
      <c r="J241" s="59"/>
      <c r="K241" s="59"/>
    </row>
    <row r="242" spans="1:11" ht="27" customHeight="1">
      <c r="A242" s="43" t="s">
        <v>483</v>
      </c>
      <c r="B242" s="43" t="s">
        <v>156</v>
      </c>
      <c r="C242" s="43"/>
      <c r="D242" s="43"/>
      <c r="E242" s="51"/>
      <c r="F242" s="51"/>
      <c r="G242" s="52">
        <v>60</v>
      </c>
      <c r="H242" s="52">
        <v>60</v>
      </c>
      <c r="I242" s="58">
        <v>0</v>
      </c>
      <c r="J242" s="59"/>
      <c r="K242" s="59"/>
    </row>
    <row r="243" spans="1:11" ht="27" customHeight="1">
      <c r="A243" s="43" t="s">
        <v>483</v>
      </c>
      <c r="B243" s="43" t="s">
        <v>88</v>
      </c>
      <c r="C243" s="43" t="s">
        <v>486</v>
      </c>
      <c r="D243" s="43" t="s">
        <v>487</v>
      </c>
      <c r="E243" s="51" t="s">
        <v>349</v>
      </c>
      <c r="F243" s="51" t="s">
        <v>349</v>
      </c>
      <c r="G243" s="52">
        <v>3</v>
      </c>
      <c r="H243" s="52">
        <v>3</v>
      </c>
      <c r="I243" s="58">
        <v>0</v>
      </c>
      <c r="J243" s="59"/>
      <c r="K243" s="59"/>
    </row>
    <row r="244" spans="1:11" ht="27" customHeight="1">
      <c r="A244" s="43" t="s">
        <v>483</v>
      </c>
      <c r="B244" s="43" t="s">
        <v>88</v>
      </c>
      <c r="C244" s="43"/>
      <c r="D244" s="43"/>
      <c r="E244" s="51"/>
      <c r="F244" s="51"/>
      <c r="G244" s="52">
        <v>3</v>
      </c>
      <c r="H244" s="52">
        <v>3</v>
      </c>
      <c r="I244" s="58">
        <v>0</v>
      </c>
      <c r="J244" s="59"/>
      <c r="K244" s="59"/>
    </row>
    <row r="245" spans="1:11" ht="27" customHeight="1">
      <c r="A245" s="43" t="s">
        <v>483</v>
      </c>
      <c r="B245" s="43" t="s">
        <v>156</v>
      </c>
      <c r="C245" s="43"/>
      <c r="D245" s="43"/>
      <c r="E245" s="51"/>
      <c r="F245" s="51"/>
      <c r="G245" s="52">
        <v>2</v>
      </c>
      <c r="H245" s="52">
        <v>2</v>
      </c>
      <c r="I245" s="58">
        <v>0</v>
      </c>
      <c r="J245" s="59"/>
      <c r="K245" s="59"/>
    </row>
    <row r="246" spans="1:11" ht="27" customHeight="1">
      <c r="A246" s="43" t="s">
        <v>483</v>
      </c>
      <c r="B246" s="43" t="s">
        <v>156</v>
      </c>
      <c r="C246" s="43"/>
      <c r="D246" s="43"/>
      <c r="E246" s="51"/>
      <c r="F246" s="51"/>
      <c r="G246" s="52">
        <v>1</v>
      </c>
      <c r="H246" s="52">
        <v>1</v>
      </c>
      <c r="I246" s="58">
        <v>0</v>
      </c>
      <c r="J246" s="59"/>
      <c r="K246" s="59"/>
    </row>
    <row r="247" spans="1:11" s="27" customFormat="1" ht="27" customHeight="1">
      <c r="A247" s="60" t="s">
        <v>488</v>
      </c>
      <c r="B247" s="60"/>
      <c r="C247" s="60"/>
      <c r="D247" s="60"/>
      <c r="E247" s="37"/>
      <c r="F247" s="37"/>
      <c r="G247" s="64">
        <f aca="true" t="shared" si="16" ref="G247:I247">G248+G253+G256</f>
        <v>11</v>
      </c>
      <c r="H247" s="64">
        <f t="shared" si="16"/>
        <v>11</v>
      </c>
      <c r="I247" s="56">
        <f t="shared" si="16"/>
        <v>0</v>
      </c>
      <c r="J247" s="65"/>
      <c r="K247" s="65"/>
    </row>
    <row r="248" spans="1:11" ht="27" customHeight="1">
      <c r="A248" s="43" t="s">
        <v>489</v>
      </c>
      <c r="B248" s="43" t="s">
        <v>88</v>
      </c>
      <c r="C248" s="43" t="s">
        <v>490</v>
      </c>
      <c r="D248" s="43" t="s">
        <v>491</v>
      </c>
      <c r="E248" s="51" t="s">
        <v>349</v>
      </c>
      <c r="F248" s="51" t="s">
        <v>349</v>
      </c>
      <c r="G248" s="52">
        <v>5</v>
      </c>
      <c r="H248" s="52">
        <v>5</v>
      </c>
      <c r="I248" s="58">
        <v>0</v>
      </c>
      <c r="J248" s="59"/>
      <c r="K248" s="59"/>
    </row>
    <row r="249" spans="1:11" ht="27" customHeight="1">
      <c r="A249" s="43" t="s">
        <v>489</v>
      </c>
      <c r="B249" s="43" t="s">
        <v>88</v>
      </c>
      <c r="C249" s="43"/>
      <c r="D249" s="43"/>
      <c r="E249" s="51"/>
      <c r="F249" s="51"/>
      <c r="G249" s="52">
        <v>5</v>
      </c>
      <c r="H249" s="52">
        <v>5</v>
      </c>
      <c r="I249" s="58">
        <v>0</v>
      </c>
      <c r="J249" s="59"/>
      <c r="K249" s="59"/>
    </row>
    <row r="250" spans="1:11" ht="27" customHeight="1">
      <c r="A250" s="43" t="s">
        <v>489</v>
      </c>
      <c r="B250" s="43" t="s">
        <v>156</v>
      </c>
      <c r="C250" s="43"/>
      <c r="D250" s="43"/>
      <c r="E250" s="51"/>
      <c r="F250" s="51"/>
      <c r="G250" s="52">
        <v>1</v>
      </c>
      <c r="H250" s="52">
        <v>1</v>
      </c>
      <c r="I250" s="58">
        <v>0</v>
      </c>
      <c r="J250" s="59"/>
      <c r="K250" s="59"/>
    </row>
    <row r="251" spans="1:11" ht="27" customHeight="1">
      <c r="A251" s="43" t="s">
        <v>489</v>
      </c>
      <c r="B251" s="43" t="s">
        <v>156</v>
      </c>
      <c r="C251" s="43"/>
      <c r="D251" s="43"/>
      <c r="E251" s="51"/>
      <c r="F251" s="51"/>
      <c r="G251" s="52">
        <v>1</v>
      </c>
      <c r="H251" s="52">
        <v>1</v>
      </c>
      <c r="I251" s="58">
        <v>0</v>
      </c>
      <c r="J251" s="59"/>
      <c r="K251" s="59"/>
    </row>
    <row r="252" spans="1:11" ht="27" customHeight="1">
      <c r="A252" s="43" t="s">
        <v>489</v>
      </c>
      <c r="B252" s="43" t="s">
        <v>156</v>
      </c>
      <c r="C252" s="43"/>
      <c r="D252" s="43"/>
      <c r="E252" s="51"/>
      <c r="F252" s="51"/>
      <c r="G252" s="52">
        <v>3</v>
      </c>
      <c r="H252" s="52">
        <v>3</v>
      </c>
      <c r="I252" s="58">
        <v>0</v>
      </c>
      <c r="J252" s="59"/>
      <c r="K252" s="59"/>
    </row>
    <row r="253" spans="1:11" ht="27" customHeight="1">
      <c r="A253" s="43" t="s">
        <v>489</v>
      </c>
      <c r="B253" s="43" t="s">
        <v>88</v>
      </c>
      <c r="C253" s="43" t="s">
        <v>492</v>
      </c>
      <c r="D253" s="43" t="s">
        <v>493</v>
      </c>
      <c r="E253" s="51" t="s">
        <v>349</v>
      </c>
      <c r="F253" s="51" t="s">
        <v>349</v>
      </c>
      <c r="G253" s="52">
        <v>3</v>
      </c>
      <c r="H253" s="52">
        <v>3</v>
      </c>
      <c r="I253" s="58">
        <v>0</v>
      </c>
      <c r="J253" s="59"/>
      <c r="K253" s="59"/>
    </row>
    <row r="254" spans="1:11" ht="27" customHeight="1">
      <c r="A254" s="43" t="s">
        <v>489</v>
      </c>
      <c r="B254" s="43" t="s">
        <v>88</v>
      </c>
      <c r="C254" s="43"/>
      <c r="D254" s="43"/>
      <c r="E254" s="51"/>
      <c r="F254" s="51"/>
      <c r="G254" s="52">
        <v>3</v>
      </c>
      <c r="H254" s="52">
        <v>3</v>
      </c>
      <c r="I254" s="58">
        <v>0</v>
      </c>
      <c r="J254" s="59"/>
      <c r="K254" s="59"/>
    </row>
    <row r="255" spans="1:11" ht="27" customHeight="1">
      <c r="A255" s="43" t="s">
        <v>489</v>
      </c>
      <c r="B255" s="43" t="s">
        <v>156</v>
      </c>
      <c r="C255" s="43"/>
      <c r="D255" s="43"/>
      <c r="E255" s="51"/>
      <c r="F255" s="51"/>
      <c r="G255" s="52">
        <v>3</v>
      </c>
      <c r="H255" s="52">
        <v>3</v>
      </c>
      <c r="I255" s="58">
        <v>0</v>
      </c>
      <c r="J255" s="59"/>
      <c r="K255" s="59"/>
    </row>
    <row r="256" spans="1:11" ht="27" customHeight="1">
      <c r="A256" s="43" t="s">
        <v>489</v>
      </c>
      <c r="B256" s="43" t="s">
        <v>88</v>
      </c>
      <c r="C256" s="43" t="s">
        <v>494</v>
      </c>
      <c r="D256" s="43" t="s">
        <v>495</v>
      </c>
      <c r="E256" s="51" t="s">
        <v>349</v>
      </c>
      <c r="F256" s="51" t="s">
        <v>349</v>
      </c>
      <c r="G256" s="52">
        <v>3</v>
      </c>
      <c r="H256" s="52">
        <v>3</v>
      </c>
      <c r="I256" s="58">
        <v>0</v>
      </c>
      <c r="J256" s="59"/>
      <c r="K256" s="59"/>
    </row>
    <row r="257" spans="1:11" ht="27" customHeight="1">
      <c r="A257" s="43" t="s">
        <v>489</v>
      </c>
      <c r="B257" s="43" t="s">
        <v>88</v>
      </c>
      <c r="C257" s="43"/>
      <c r="D257" s="43"/>
      <c r="E257" s="51"/>
      <c r="F257" s="51"/>
      <c r="G257" s="52">
        <v>3</v>
      </c>
      <c r="H257" s="52">
        <v>3</v>
      </c>
      <c r="I257" s="58">
        <v>0</v>
      </c>
      <c r="J257" s="59"/>
      <c r="K257" s="59"/>
    </row>
    <row r="258" spans="1:11" ht="27" customHeight="1">
      <c r="A258" s="43" t="s">
        <v>489</v>
      </c>
      <c r="B258" s="43" t="s">
        <v>156</v>
      </c>
      <c r="C258" s="43"/>
      <c r="D258" s="43"/>
      <c r="E258" s="51"/>
      <c r="F258" s="51"/>
      <c r="G258" s="52">
        <v>1</v>
      </c>
      <c r="H258" s="52">
        <v>1</v>
      </c>
      <c r="I258" s="58">
        <v>0</v>
      </c>
      <c r="J258" s="59"/>
      <c r="K258" s="59"/>
    </row>
    <row r="259" spans="1:11" ht="27" customHeight="1">
      <c r="A259" s="43" t="s">
        <v>489</v>
      </c>
      <c r="B259" s="43" t="s">
        <v>156</v>
      </c>
      <c r="C259" s="43"/>
      <c r="D259" s="43"/>
      <c r="E259" s="51"/>
      <c r="F259" s="51"/>
      <c r="G259" s="52">
        <v>2</v>
      </c>
      <c r="H259" s="52">
        <v>2</v>
      </c>
      <c r="I259" s="58">
        <v>0</v>
      </c>
      <c r="J259" s="59"/>
      <c r="K259" s="59"/>
    </row>
    <row r="260" spans="1:11" s="27" customFormat="1" ht="27" customHeight="1">
      <c r="A260" s="60" t="s">
        <v>496</v>
      </c>
      <c r="B260" s="60"/>
      <c r="C260" s="60"/>
      <c r="D260" s="60"/>
      <c r="E260" s="37"/>
      <c r="F260" s="37"/>
      <c r="G260" s="64">
        <f aca="true" t="shared" si="17" ref="G260:I260">G261+G264</f>
        <v>10</v>
      </c>
      <c r="H260" s="64">
        <f t="shared" si="17"/>
        <v>10</v>
      </c>
      <c r="I260" s="56">
        <f t="shared" si="17"/>
        <v>0</v>
      </c>
      <c r="J260" s="65"/>
      <c r="K260" s="65"/>
    </row>
    <row r="261" spans="1:11" ht="27" customHeight="1">
      <c r="A261" s="43" t="s">
        <v>497</v>
      </c>
      <c r="B261" s="43" t="s">
        <v>88</v>
      </c>
      <c r="C261" s="43" t="s">
        <v>498</v>
      </c>
      <c r="D261" s="43" t="s">
        <v>499</v>
      </c>
      <c r="E261" s="51" t="s">
        <v>349</v>
      </c>
      <c r="F261" s="51" t="s">
        <v>349</v>
      </c>
      <c r="G261" s="52">
        <v>4</v>
      </c>
      <c r="H261" s="52">
        <v>4</v>
      </c>
      <c r="I261" s="58">
        <v>0</v>
      </c>
      <c r="J261" s="59"/>
      <c r="K261" s="59"/>
    </row>
    <row r="262" spans="1:11" ht="27" customHeight="1">
      <c r="A262" s="43" t="s">
        <v>497</v>
      </c>
      <c r="B262" s="43" t="s">
        <v>88</v>
      </c>
      <c r="C262" s="43"/>
      <c r="D262" s="43"/>
      <c r="E262" s="51"/>
      <c r="F262" s="51"/>
      <c r="G262" s="52">
        <v>4</v>
      </c>
      <c r="H262" s="52">
        <v>4</v>
      </c>
      <c r="I262" s="58">
        <v>0</v>
      </c>
      <c r="J262" s="59"/>
      <c r="K262" s="59"/>
    </row>
    <row r="263" spans="1:11" ht="27" customHeight="1">
      <c r="A263" s="43" t="s">
        <v>497</v>
      </c>
      <c r="B263" s="43" t="s">
        <v>156</v>
      </c>
      <c r="C263" s="43"/>
      <c r="D263" s="43"/>
      <c r="E263" s="51"/>
      <c r="F263" s="51"/>
      <c r="G263" s="52">
        <v>4</v>
      </c>
      <c r="H263" s="52">
        <v>4</v>
      </c>
      <c r="I263" s="58">
        <v>0</v>
      </c>
      <c r="J263" s="59"/>
      <c r="K263" s="59"/>
    </row>
    <row r="264" spans="1:11" ht="27" customHeight="1">
      <c r="A264" s="43" t="s">
        <v>497</v>
      </c>
      <c r="B264" s="43" t="s">
        <v>88</v>
      </c>
      <c r="C264" s="43" t="s">
        <v>500</v>
      </c>
      <c r="D264" s="43" t="s">
        <v>499</v>
      </c>
      <c r="E264" s="51" t="s">
        <v>349</v>
      </c>
      <c r="F264" s="51" t="s">
        <v>349</v>
      </c>
      <c r="G264" s="52">
        <v>6</v>
      </c>
      <c r="H264" s="52">
        <v>6</v>
      </c>
      <c r="I264" s="58">
        <v>0</v>
      </c>
      <c r="J264" s="59"/>
      <c r="K264" s="59"/>
    </row>
    <row r="265" spans="1:11" ht="27" customHeight="1">
      <c r="A265" s="43" t="s">
        <v>497</v>
      </c>
      <c r="B265" s="43" t="s">
        <v>88</v>
      </c>
      <c r="C265" s="43"/>
      <c r="D265" s="43"/>
      <c r="E265" s="51"/>
      <c r="F265" s="51"/>
      <c r="G265" s="52">
        <v>6</v>
      </c>
      <c r="H265" s="52">
        <v>6</v>
      </c>
      <c r="I265" s="58">
        <v>0</v>
      </c>
      <c r="J265" s="59"/>
      <c r="K265" s="59"/>
    </row>
    <row r="266" spans="1:11" ht="27" customHeight="1">
      <c r="A266" s="43" t="s">
        <v>497</v>
      </c>
      <c r="B266" s="43" t="s">
        <v>156</v>
      </c>
      <c r="C266" s="43"/>
      <c r="D266" s="43"/>
      <c r="E266" s="51"/>
      <c r="F266" s="51"/>
      <c r="G266" s="52">
        <v>6</v>
      </c>
      <c r="H266" s="52">
        <v>6</v>
      </c>
      <c r="I266" s="58">
        <v>0</v>
      </c>
      <c r="J266" s="59"/>
      <c r="K266" s="59"/>
    </row>
    <row r="267" spans="1:11" s="27" customFormat="1" ht="27" customHeight="1">
      <c r="A267" s="60" t="s">
        <v>501</v>
      </c>
      <c r="B267" s="60"/>
      <c r="C267" s="60"/>
      <c r="D267" s="60"/>
      <c r="E267" s="37"/>
      <c r="F267" s="37"/>
      <c r="G267" s="64">
        <f aca="true" t="shared" si="18" ref="G267:I267">G268+G271+G276</f>
        <v>41</v>
      </c>
      <c r="H267" s="64">
        <f t="shared" si="18"/>
        <v>33</v>
      </c>
      <c r="I267" s="56">
        <f t="shared" si="18"/>
        <v>8</v>
      </c>
      <c r="J267" s="65"/>
      <c r="K267" s="65"/>
    </row>
    <row r="268" spans="1:11" ht="27" customHeight="1">
      <c r="A268" s="43" t="s">
        <v>502</v>
      </c>
      <c r="B268" s="43" t="s">
        <v>88</v>
      </c>
      <c r="C268" s="43" t="s">
        <v>503</v>
      </c>
      <c r="D268" s="43" t="s">
        <v>88</v>
      </c>
      <c r="E268" s="51"/>
      <c r="F268" s="51"/>
      <c r="G268" s="52">
        <v>8</v>
      </c>
      <c r="H268" s="52">
        <v>0</v>
      </c>
      <c r="I268" s="58">
        <v>8</v>
      </c>
      <c r="J268" s="59"/>
      <c r="K268" s="59"/>
    </row>
    <row r="269" spans="1:11" ht="27" customHeight="1">
      <c r="A269" s="43" t="s">
        <v>502</v>
      </c>
      <c r="B269" s="43" t="s">
        <v>88</v>
      </c>
      <c r="C269" s="43"/>
      <c r="D269" s="43"/>
      <c r="E269" s="51"/>
      <c r="F269" s="51"/>
      <c r="G269" s="52">
        <v>8</v>
      </c>
      <c r="H269" s="52">
        <v>0</v>
      </c>
      <c r="I269" s="58">
        <v>8</v>
      </c>
      <c r="J269" s="59"/>
      <c r="K269" s="59"/>
    </row>
    <row r="270" spans="1:11" ht="27" customHeight="1">
      <c r="A270" s="43" t="s">
        <v>502</v>
      </c>
      <c r="B270" s="43" t="s">
        <v>156</v>
      </c>
      <c r="C270" s="43"/>
      <c r="D270" s="43"/>
      <c r="E270" s="51"/>
      <c r="F270" s="51"/>
      <c r="G270" s="52">
        <v>8</v>
      </c>
      <c r="H270" s="52">
        <v>0</v>
      </c>
      <c r="I270" s="58">
        <v>8</v>
      </c>
      <c r="J270" s="59"/>
      <c r="K270" s="59"/>
    </row>
    <row r="271" spans="1:11" ht="27" customHeight="1">
      <c r="A271" s="43" t="s">
        <v>502</v>
      </c>
      <c r="B271" s="43" t="s">
        <v>88</v>
      </c>
      <c r="C271" s="43" t="s">
        <v>504</v>
      </c>
      <c r="D271" s="43" t="s">
        <v>505</v>
      </c>
      <c r="E271" s="51" t="s">
        <v>349</v>
      </c>
      <c r="F271" s="51" t="s">
        <v>349</v>
      </c>
      <c r="G271" s="52">
        <v>25</v>
      </c>
      <c r="H271" s="52">
        <v>25</v>
      </c>
      <c r="I271" s="58">
        <v>0</v>
      </c>
      <c r="J271" s="59"/>
      <c r="K271" s="59"/>
    </row>
    <row r="272" spans="1:11" ht="27" customHeight="1">
      <c r="A272" s="43" t="s">
        <v>502</v>
      </c>
      <c r="B272" s="43" t="s">
        <v>88</v>
      </c>
      <c r="C272" s="43"/>
      <c r="D272" s="43"/>
      <c r="E272" s="51"/>
      <c r="F272" s="51"/>
      <c r="G272" s="52">
        <v>25</v>
      </c>
      <c r="H272" s="52">
        <v>25</v>
      </c>
      <c r="I272" s="58">
        <v>0</v>
      </c>
      <c r="J272" s="59"/>
      <c r="K272" s="59"/>
    </row>
    <row r="273" spans="1:11" ht="27" customHeight="1">
      <c r="A273" s="43" t="s">
        <v>502</v>
      </c>
      <c r="B273" s="43" t="s">
        <v>156</v>
      </c>
      <c r="C273" s="43"/>
      <c r="D273" s="43"/>
      <c r="E273" s="51"/>
      <c r="F273" s="51"/>
      <c r="G273" s="52">
        <v>5</v>
      </c>
      <c r="H273" s="52">
        <v>5</v>
      </c>
      <c r="I273" s="58">
        <v>0</v>
      </c>
      <c r="J273" s="59"/>
      <c r="K273" s="59"/>
    </row>
    <row r="274" spans="1:11" ht="27" customHeight="1">
      <c r="A274" s="43" t="s">
        <v>502</v>
      </c>
      <c r="B274" s="43" t="s">
        <v>156</v>
      </c>
      <c r="C274" s="43"/>
      <c r="D274" s="43"/>
      <c r="E274" s="51"/>
      <c r="F274" s="51"/>
      <c r="G274" s="52">
        <v>13</v>
      </c>
      <c r="H274" s="52">
        <v>13</v>
      </c>
      <c r="I274" s="58">
        <v>0</v>
      </c>
      <c r="J274" s="59"/>
      <c r="K274" s="59"/>
    </row>
    <row r="275" spans="1:11" ht="27" customHeight="1">
      <c r="A275" s="43" t="s">
        <v>502</v>
      </c>
      <c r="B275" s="43" t="s">
        <v>156</v>
      </c>
      <c r="C275" s="43"/>
      <c r="D275" s="43"/>
      <c r="E275" s="51"/>
      <c r="F275" s="51"/>
      <c r="G275" s="52">
        <v>7</v>
      </c>
      <c r="H275" s="52">
        <v>7</v>
      </c>
      <c r="I275" s="58">
        <v>0</v>
      </c>
      <c r="J275" s="59"/>
      <c r="K275" s="59"/>
    </row>
    <row r="276" spans="1:11" ht="27" customHeight="1">
      <c r="A276" s="43" t="s">
        <v>502</v>
      </c>
      <c r="B276" s="43" t="s">
        <v>88</v>
      </c>
      <c r="C276" s="43" t="s">
        <v>506</v>
      </c>
      <c r="D276" s="43" t="s">
        <v>507</v>
      </c>
      <c r="E276" s="51" t="s">
        <v>349</v>
      </c>
      <c r="F276" s="51" t="s">
        <v>349</v>
      </c>
      <c r="G276" s="52">
        <v>8</v>
      </c>
      <c r="H276" s="52">
        <v>8</v>
      </c>
      <c r="I276" s="58">
        <v>0</v>
      </c>
      <c r="J276" s="59"/>
      <c r="K276" s="59"/>
    </row>
    <row r="277" spans="1:11" ht="27" customHeight="1">
      <c r="A277" s="43" t="s">
        <v>502</v>
      </c>
      <c r="B277" s="43" t="s">
        <v>88</v>
      </c>
      <c r="C277" s="43"/>
      <c r="D277" s="43"/>
      <c r="E277" s="51"/>
      <c r="F277" s="51"/>
      <c r="G277" s="52">
        <v>8</v>
      </c>
      <c r="H277" s="52">
        <v>8</v>
      </c>
      <c r="I277" s="58">
        <v>0</v>
      </c>
      <c r="J277" s="59"/>
      <c r="K277" s="59"/>
    </row>
    <row r="278" spans="1:11" ht="27" customHeight="1">
      <c r="A278" s="43" t="s">
        <v>502</v>
      </c>
      <c r="B278" s="43" t="s">
        <v>156</v>
      </c>
      <c r="C278" s="43"/>
      <c r="D278" s="43"/>
      <c r="E278" s="51"/>
      <c r="F278" s="51"/>
      <c r="G278" s="52">
        <v>1.5</v>
      </c>
      <c r="H278" s="52">
        <v>1.5</v>
      </c>
      <c r="I278" s="58">
        <v>0</v>
      </c>
      <c r="J278" s="59"/>
      <c r="K278" s="59"/>
    </row>
    <row r="279" spans="1:11" ht="27" customHeight="1">
      <c r="A279" s="43" t="s">
        <v>502</v>
      </c>
      <c r="B279" s="43" t="s">
        <v>156</v>
      </c>
      <c r="C279" s="43"/>
      <c r="D279" s="43"/>
      <c r="E279" s="51"/>
      <c r="F279" s="51"/>
      <c r="G279" s="52">
        <v>4</v>
      </c>
      <c r="H279" s="52">
        <v>4</v>
      </c>
      <c r="I279" s="58">
        <v>0</v>
      </c>
      <c r="J279" s="59"/>
      <c r="K279" s="59"/>
    </row>
    <row r="280" spans="1:11" ht="27" customHeight="1">
      <c r="A280" s="43" t="s">
        <v>502</v>
      </c>
      <c r="B280" s="43" t="s">
        <v>156</v>
      </c>
      <c r="C280" s="43"/>
      <c r="D280" s="43"/>
      <c r="E280" s="51"/>
      <c r="F280" s="51"/>
      <c r="G280" s="52">
        <v>2.5</v>
      </c>
      <c r="H280" s="52">
        <v>2.5</v>
      </c>
      <c r="I280" s="58">
        <v>0</v>
      </c>
      <c r="J280" s="59"/>
      <c r="K280" s="59"/>
    </row>
    <row r="281" spans="1:11" s="27" customFormat="1" ht="27" customHeight="1">
      <c r="A281" s="60" t="s">
        <v>508</v>
      </c>
      <c r="B281" s="60"/>
      <c r="C281" s="60"/>
      <c r="D281" s="60"/>
      <c r="E281" s="37"/>
      <c r="F281" s="37"/>
      <c r="G281" s="64">
        <f aca="true" t="shared" si="19" ref="G281:I281">G282+G285+G288+G291+G294</f>
        <v>50</v>
      </c>
      <c r="H281" s="64">
        <f t="shared" si="19"/>
        <v>38</v>
      </c>
      <c r="I281" s="56">
        <f t="shared" si="19"/>
        <v>12</v>
      </c>
      <c r="J281" s="65"/>
      <c r="K281" s="65"/>
    </row>
    <row r="282" spans="1:11" ht="27" customHeight="1">
      <c r="A282" s="43" t="s">
        <v>509</v>
      </c>
      <c r="B282" s="43" t="s">
        <v>88</v>
      </c>
      <c r="C282" s="43" t="s">
        <v>510</v>
      </c>
      <c r="D282" s="43" t="s">
        <v>511</v>
      </c>
      <c r="E282" s="51" t="s">
        <v>349</v>
      </c>
      <c r="F282" s="51" t="s">
        <v>349</v>
      </c>
      <c r="G282" s="52">
        <v>7</v>
      </c>
      <c r="H282" s="52">
        <v>0</v>
      </c>
      <c r="I282" s="58">
        <v>7</v>
      </c>
      <c r="J282" s="59"/>
      <c r="K282" s="59"/>
    </row>
    <row r="283" spans="1:11" ht="27" customHeight="1">
      <c r="A283" s="43" t="s">
        <v>509</v>
      </c>
      <c r="B283" s="43" t="s">
        <v>88</v>
      </c>
      <c r="C283" s="43"/>
      <c r="D283" s="43"/>
      <c r="E283" s="51"/>
      <c r="F283" s="51"/>
      <c r="G283" s="52">
        <v>7</v>
      </c>
      <c r="H283" s="52">
        <v>0</v>
      </c>
      <c r="I283" s="58">
        <v>7</v>
      </c>
      <c r="J283" s="59"/>
      <c r="K283" s="59"/>
    </row>
    <row r="284" spans="1:11" ht="27" customHeight="1">
      <c r="A284" s="43" t="s">
        <v>509</v>
      </c>
      <c r="B284" s="43" t="s">
        <v>156</v>
      </c>
      <c r="C284" s="43"/>
      <c r="D284" s="43"/>
      <c r="E284" s="51"/>
      <c r="F284" s="51"/>
      <c r="G284" s="52">
        <v>7</v>
      </c>
      <c r="H284" s="52">
        <v>0</v>
      </c>
      <c r="I284" s="58">
        <v>7</v>
      </c>
      <c r="J284" s="59"/>
      <c r="K284" s="59"/>
    </row>
    <row r="285" spans="1:11" ht="27" customHeight="1">
      <c r="A285" s="43" t="s">
        <v>509</v>
      </c>
      <c r="B285" s="43" t="s">
        <v>88</v>
      </c>
      <c r="C285" s="43" t="s">
        <v>512</v>
      </c>
      <c r="D285" s="43" t="s">
        <v>513</v>
      </c>
      <c r="E285" s="51" t="s">
        <v>349</v>
      </c>
      <c r="F285" s="51" t="s">
        <v>349</v>
      </c>
      <c r="G285" s="52">
        <v>18</v>
      </c>
      <c r="H285" s="52">
        <v>18</v>
      </c>
      <c r="I285" s="58">
        <v>0</v>
      </c>
      <c r="J285" s="59"/>
      <c r="K285" s="59"/>
    </row>
    <row r="286" spans="1:11" ht="27" customHeight="1">
      <c r="A286" s="43" t="s">
        <v>509</v>
      </c>
      <c r="B286" s="43" t="s">
        <v>88</v>
      </c>
      <c r="C286" s="43"/>
      <c r="D286" s="43"/>
      <c r="E286" s="51"/>
      <c r="F286" s="51"/>
      <c r="G286" s="52">
        <v>18</v>
      </c>
      <c r="H286" s="52">
        <v>18</v>
      </c>
      <c r="I286" s="58">
        <v>0</v>
      </c>
      <c r="J286" s="59"/>
      <c r="K286" s="59"/>
    </row>
    <row r="287" spans="1:11" ht="27" customHeight="1">
      <c r="A287" s="43" t="s">
        <v>509</v>
      </c>
      <c r="B287" s="43" t="s">
        <v>156</v>
      </c>
      <c r="C287" s="43"/>
      <c r="D287" s="43"/>
      <c r="E287" s="51"/>
      <c r="F287" s="51"/>
      <c r="G287" s="52">
        <v>18</v>
      </c>
      <c r="H287" s="52">
        <v>18</v>
      </c>
      <c r="I287" s="58">
        <v>0</v>
      </c>
      <c r="J287" s="59"/>
      <c r="K287" s="59"/>
    </row>
    <row r="288" spans="1:11" ht="27" customHeight="1">
      <c r="A288" s="43" t="s">
        <v>509</v>
      </c>
      <c r="B288" s="43" t="s">
        <v>88</v>
      </c>
      <c r="C288" s="43" t="s">
        <v>514</v>
      </c>
      <c r="D288" s="43" t="s">
        <v>515</v>
      </c>
      <c r="E288" s="51" t="s">
        <v>349</v>
      </c>
      <c r="F288" s="51" t="s">
        <v>349</v>
      </c>
      <c r="G288" s="52">
        <v>5</v>
      </c>
      <c r="H288" s="52">
        <v>5</v>
      </c>
      <c r="I288" s="58">
        <v>0</v>
      </c>
      <c r="J288" s="59"/>
      <c r="K288" s="59"/>
    </row>
    <row r="289" spans="1:11" ht="27" customHeight="1">
      <c r="A289" s="43" t="s">
        <v>509</v>
      </c>
      <c r="B289" s="43" t="s">
        <v>88</v>
      </c>
      <c r="C289" s="43"/>
      <c r="D289" s="43"/>
      <c r="E289" s="51"/>
      <c r="F289" s="51"/>
      <c r="G289" s="52">
        <v>5</v>
      </c>
      <c r="H289" s="52">
        <v>5</v>
      </c>
      <c r="I289" s="58">
        <v>0</v>
      </c>
      <c r="J289" s="59"/>
      <c r="K289" s="59"/>
    </row>
    <row r="290" spans="1:11" ht="27" customHeight="1">
      <c r="A290" s="43" t="s">
        <v>509</v>
      </c>
      <c r="B290" s="43" t="s">
        <v>156</v>
      </c>
      <c r="C290" s="43"/>
      <c r="D290" s="43"/>
      <c r="E290" s="51"/>
      <c r="F290" s="51"/>
      <c r="G290" s="52">
        <v>5</v>
      </c>
      <c r="H290" s="52">
        <v>5</v>
      </c>
      <c r="I290" s="58">
        <v>0</v>
      </c>
      <c r="J290" s="59"/>
      <c r="K290" s="59"/>
    </row>
    <row r="291" spans="1:11" ht="27" customHeight="1">
      <c r="A291" s="43" t="s">
        <v>509</v>
      </c>
      <c r="B291" s="43" t="s">
        <v>88</v>
      </c>
      <c r="C291" s="43" t="s">
        <v>516</v>
      </c>
      <c r="D291" s="43" t="s">
        <v>517</v>
      </c>
      <c r="E291" s="51" t="s">
        <v>349</v>
      </c>
      <c r="F291" s="51" t="s">
        <v>349</v>
      </c>
      <c r="G291" s="52">
        <v>5</v>
      </c>
      <c r="H291" s="52">
        <v>0</v>
      </c>
      <c r="I291" s="58">
        <v>5</v>
      </c>
      <c r="J291" s="59"/>
      <c r="K291" s="59"/>
    </row>
    <row r="292" spans="1:11" ht="27" customHeight="1">
      <c r="A292" s="43" t="s">
        <v>509</v>
      </c>
      <c r="B292" s="43" t="s">
        <v>88</v>
      </c>
      <c r="C292" s="43"/>
      <c r="D292" s="43"/>
      <c r="E292" s="51"/>
      <c r="F292" s="51"/>
      <c r="G292" s="52">
        <v>5</v>
      </c>
      <c r="H292" s="52">
        <v>0</v>
      </c>
      <c r="I292" s="58">
        <v>5</v>
      </c>
      <c r="J292" s="59"/>
      <c r="K292" s="59"/>
    </row>
    <row r="293" spans="1:11" ht="27" customHeight="1">
      <c r="A293" s="43" t="s">
        <v>509</v>
      </c>
      <c r="B293" s="43" t="s">
        <v>156</v>
      </c>
      <c r="C293" s="43"/>
      <c r="D293" s="43"/>
      <c r="E293" s="51"/>
      <c r="F293" s="51"/>
      <c r="G293" s="52">
        <v>5</v>
      </c>
      <c r="H293" s="52">
        <v>0</v>
      </c>
      <c r="I293" s="58">
        <v>5</v>
      </c>
      <c r="J293" s="59"/>
      <c r="K293" s="59"/>
    </row>
    <row r="294" spans="1:11" ht="27" customHeight="1">
      <c r="A294" s="43" t="s">
        <v>509</v>
      </c>
      <c r="B294" s="43" t="s">
        <v>88</v>
      </c>
      <c r="C294" s="43" t="s">
        <v>518</v>
      </c>
      <c r="D294" s="43" t="s">
        <v>519</v>
      </c>
      <c r="E294" s="51" t="s">
        <v>349</v>
      </c>
      <c r="F294" s="51" t="s">
        <v>349</v>
      </c>
      <c r="G294" s="52">
        <v>15</v>
      </c>
      <c r="H294" s="52">
        <v>15</v>
      </c>
      <c r="I294" s="58">
        <v>0</v>
      </c>
      <c r="J294" s="59"/>
      <c r="K294" s="59"/>
    </row>
    <row r="295" spans="1:11" ht="27" customHeight="1">
      <c r="A295" s="43" t="s">
        <v>509</v>
      </c>
      <c r="B295" s="43" t="s">
        <v>88</v>
      </c>
      <c r="C295" s="43"/>
      <c r="D295" s="43"/>
      <c r="E295" s="51"/>
      <c r="F295" s="51"/>
      <c r="G295" s="52">
        <v>15</v>
      </c>
      <c r="H295" s="52">
        <v>15</v>
      </c>
      <c r="I295" s="58">
        <v>0</v>
      </c>
      <c r="J295" s="59"/>
      <c r="K295" s="59"/>
    </row>
    <row r="296" spans="1:11" ht="27" customHeight="1">
      <c r="A296" s="43" t="s">
        <v>509</v>
      </c>
      <c r="B296" s="43" t="s">
        <v>156</v>
      </c>
      <c r="C296" s="43"/>
      <c r="D296" s="43"/>
      <c r="E296" s="51"/>
      <c r="F296" s="51"/>
      <c r="G296" s="52">
        <v>15</v>
      </c>
      <c r="H296" s="52">
        <v>15</v>
      </c>
      <c r="I296" s="58">
        <v>0</v>
      </c>
      <c r="J296" s="59"/>
      <c r="K296" s="59"/>
    </row>
    <row r="297" spans="1:11" s="27" customFormat="1" ht="27" customHeight="1">
      <c r="A297" s="60" t="s">
        <v>520</v>
      </c>
      <c r="B297" s="60"/>
      <c r="C297" s="60"/>
      <c r="D297" s="60"/>
      <c r="E297" s="37"/>
      <c r="F297" s="37"/>
      <c r="G297" s="64">
        <f aca="true" t="shared" si="20" ref="G297:I297">G298</f>
        <v>8</v>
      </c>
      <c r="H297" s="64">
        <f t="shared" si="20"/>
        <v>8</v>
      </c>
      <c r="I297" s="56">
        <f t="shared" si="20"/>
        <v>0</v>
      </c>
      <c r="J297" s="65"/>
      <c r="K297" s="65"/>
    </row>
    <row r="298" spans="1:11" ht="27" customHeight="1">
      <c r="A298" s="43" t="s">
        <v>521</v>
      </c>
      <c r="B298" s="43" t="s">
        <v>88</v>
      </c>
      <c r="C298" s="43" t="s">
        <v>522</v>
      </c>
      <c r="D298" s="43" t="s">
        <v>523</v>
      </c>
      <c r="E298" s="51" t="s">
        <v>349</v>
      </c>
      <c r="F298" s="51" t="s">
        <v>349</v>
      </c>
      <c r="G298" s="52">
        <v>8</v>
      </c>
      <c r="H298" s="52">
        <v>8</v>
      </c>
      <c r="I298" s="58">
        <v>0</v>
      </c>
      <c r="J298" s="59"/>
      <c r="K298" s="59"/>
    </row>
    <row r="299" spans="1:11" ht="27" customHeight="1">
      <c r="A299" s="43" t="s">
        <v>521</v>
      </c>
      <c r="B299" s="43" t="s">
        <v>88</v>
      </c>
      <c r="C299" s="43"/>
      <c r="D299" s="43"/>
      <c r="E299" s="51"/>
      <c r="F299" s="51"/>
      <c r="G299" s="52">
        <v>8</v>
      </c>
      <c r="H299" s="52">
        <v>8</v>
      </c>
      <c r="I299" s="58">
        <v>0</v>
      </c>
      <c r="J299" s="59"/>
      <c r="K299" s="59"/>
    </row>
    <row r="300" spans="1:11" ht="27" customHeight="1">
      <c r="A300" s="43" t="s">
        <v>521</v>
      </c>
      <c r="B300" s="43" t="s">
        <v>156</v>
      </c>
      <c r="C300" s="43"/>
      <c r="D300" s="43"/>
      <c r="E300" s="51"/>
      <c r="F300" s="51"/>
      <c r="G300" s="52">
        <v>0.9</v>
      </c>
      <c r="H300" s="52">
        <v>0.9</v>
      </c>
      <c r="I300" s="58">
        <v>0</v>
      </c>
      <c r="J300" s="59"/>
      <c r="K300" s="59"/>
    </row>
    <row r="301" spans="1:11" ht="27" customHeight="1">
      <c r="A301" s="43" t="s">
        <v>521</v>
      </c>
      <c r="B301" s="43" t="s">
        <v>156</v>
      </c>
      <c r="C301" s="43"/>
      <c r="D301" s="43"/>
      <c r="E301" s="51"/>
      <c r="F301" s="51"/>
      <c r="G301" s="52">
        <v>4.6</v>
      </c>
      <c r="H301" s="52">
        <v>4.6</v>
      </c>
      <c r="I301" s="58">
        <v>0</v>
      </c>
      <c r="J301" s="59"/>
      <c r="K301" s="59"/>
    </row>
    <row r="302" spans="1:11" ht="27" customHeight="1">
      <c r="A302" s="43" t="s">
        <v>521</v>
      </c>
      <c r="B302" s="43" t="s">
        <v>156</v>
      </c>
      <c r="C302" s="43"/>
      <c r="D302" s="43"/>
      <c r="E302" s="51"/>
      <c r="F302" s="51"/>
      <c r="G302" s="52">
        <v>2.5</v>
      </c>
      <c r="H302" s="52">
        <v>2.5</v>
      </c>
      <c r="I302" s="58">
        <v>0</v>
      </c>
      <c r="J302" s="59"/>
      <c r="K302" s="59"/>
    </row>
    <row r="303" spans="1:11" s="27" customFormat="1" ht="27" customHeight="1">
      <c r="A303" s="60" t="s">
        <v>524</v>
      </c>
      <c r="B303" s="60"/>
      <c r="C303" s="60"/>
      <c r="D303" s="60"/>
      <c r="E303" s="37"/>
      <c r="F303" s="37"/>
      <c r="G303" s="64">
        <f aca="true" t="shared" si="21" ref="G303:I303">G304</f>
        <v>11</v>
      </c>
      <c r="H303" s="64">
        <f t="shared" si="21"/>
        <v>11</v>
      </c>
      <c r="I303" s="56">
        <f t="shared" si="21"/>
        <v>0</v>
      </c>
      <c r="J303" s="65"/>
      <c r="K303" s="65"/>
    </row>
    <row r="304" spans="1:11" ht="27" customHeight="1">
      <c r="A304" s="43" t="s">
        <v>525</v>
      </c>
      <c r="B304" s="43" t="s">
        <v>88</v>
      </c>
      <c r="C304" s="43" t="s">
        <v>526</v>
      </c>
      <c r="D304" s="43" t="s">
        <v>527</v>
      </c>
      <c r="E304" s="51" t="s">
        <v>349</v>
      </c>
      <c r="F304" s="51" t="s">
        <v>349</v>
      </c>
      <c r="G304" s="52">
        <v>11</v>
      </c>
      <c r="H304" s="52">
        <v>11</v>
      </c>
      <c r="I304" s="58">
        <v>0</v>
      </c>
      <c r="J304" s="59"/>
      <c r="K304" s="59"/>
    </row>
    <row r="305" spans="1:11" ht="27" customHeight="1">
      <c r="A305" s="43" t="s">
        <v>525</v>
      </c>
      <c r="B305" s="43" t="s">
        <v>88</v>
      </c>
      <c r="C305" s="43"/>
      <c r="D305" s="43"/>
      <c r="E305" s="51"/>
      <c r="F305" s="51"/>
      <c r="G305" s="52">
        <v>11</v>
      </c>
      <c r="H305" s="52">
        <v>11</v>
      </c>
      <c r="I305" s="58">
        <v>0</v>
      </c>
      <c r="J305" s="59"/>
      <c r="K305" s="59"/>
    </row>
    <row r="306" spans="1:11" ht="27" customHeight="1">
      <c r="A306" s="43" t="s">
        <v>525</v>
      </c>
      <c r="B306" s="43" t="s">
        <v>156</v>
      </c>
      <c r="C306" s="43"/>
      <c r="D306" s="43"/>
      <c r="E306" s="51"/>
      <c r="F306" s="51"/>
      <c r="G306" s="52">
        <v>1</v>
      </c>
      <c r="H306" s="52">
        <v>1</v>
      </c>
      <c r="I306" s="58">
        <v>0</v>
      </c>
      <c r="J306" s="59"/>
      <c r="K306" s="59"/>
    </row>
    <row r="307" spans="1:11" ht="27" customHeight="1">
      <c r="A307" s="43" t="s">
        <v>525</v>
      </c>
      <c r="B307" s="43" t="s">
        <v>156</v>
      </c>
      <c r="C307" s="43"/>
      <c r="D307" s="43"/>
      <c r="E307" s="51"/>
      <c r="F307" s="51"/>
      <c r="G307" s="52">
        <v>10</v>
      </c>
      <c r="H307" s="52">
        <v>10</v>
      </c>
      <c r="I307" s="58">
        <v>0</v>
      </c>
      <c r="J307" s="59"/>
      <c r="K307" s="59"/>
    </row>
    <row r="308" spans="1:11" s="27" customFormat="1" ht="27" customHeight="1">
      <c r="A308" s="60" t="s">
        <v>528</v>
      </c>
      <c r="B308" s="60"/>
      <c r="C308" s="60"/>
      <c r="D308" s="60"/>
      <c r="E308" s="37"/>
      <c r="F308" s="37"/>
      <c r="G308" s="64">
        <f aca="true" t="shared" si="22" ref="G308:I308">G309+G314</f>
        <v>13</v>
      </c>
      <c r="H308" s="64">
        <f t="shared" si="22"/>
        <v>13</v>
      </c>
      <c r="I308" s="56">
        <f t="shared" si="22"/>
        <v>0</v>
      </c>
      <c r="J308" s="65"/>
      <c r="K308" s="65"/>
    </row>
    <row r="309" spans="1:11" ht="27" customHeight="1">
      <c r="A309" s="43" t="s">
        <v>529</v>
      </c>
      <c r="B309" s="43" t="s">
        <v>88</v>
      </c>
      <c r="C309" s="43" t="s">
        <v>530</v>
      </c>
      <c r="D309" s="43" t="s">
        <v>531</v>
      </c>
      <c r="E309" s="51" t="s">
        <v>349</v>
      </c>
      <c r="F309" s="51" t="s">
        <v>349</v>
      </c>
      <c r="G309" s="52">
        <v>7</v>
      </c>
      <c r="H309" s="52">
        <v>7</v>
      </c>
      <c r="I309" s="58">
        <v>0</v>
      </c>
      <c r="J309" s="59"/>
      <c r="K309" s="59"/>
    </row>
    <row r="310" spans="1:11" ht="27" customHeight="1">
      <c r="A310" s="43" t="s">
        <v>529</v>
      </c>
      <c r="B310" s="43" t="s">
        <v>88</v>
      </c>
      <c r="C310" s="43"/>
      <c r="D310" s="43"/>
      <c r="E310" s="51"/>
      <c r="F310" s="51"/>
      <c r="G310" s="52">
        <v>7</v>
      </c>
      <c r="H310" s="52">
        <v>7</v>
      </c>
      <c r="I310" s="58">
        <v>0</v>
      </c>
      <c r="J310" s="59"/>
      <c r="K310" s="59"/>
    </row>
    <row r="311" spans="1:11" ht="27" customHeight="1">
      <c r="A311" s="43" t="s">
        <v>529</v>
      </c>
      <c r="B311" s="43" t="s">
        <v>156</v>
      </c>
      <c r="C311" s="43"/>
      <c r="D311" s="43"/>
      <c r="E311" s="51"/>
      <c r="F311" s="51"/>
      <c r="G311" s="52">
        <v>4</v>
      </c>
      <c r="H311" s="52">
        <v>4</v>
      </c>
      <c r="I311" s="58">
        <v>0</v>
      </c>
      <c r="J311" s="59"/>
      <c r="K311" s="59"/>
    </row>
    <row r="312" spans="1:11" ht="27" customHeight="1">
      <c r="A312" s="43" t="s">
        <v>529</v>
      </c>
      <c r="B312" s="43" t="s">
        <v>156</v>
      </c>
      <c r="C312" s="43"/>
      <c r="D312" s="43"/>
      <c r="E312" s="51"/>
      <c r="F312" s="51"/>
      <c r="G312" s="52">
        <v>2</v>
      </c>
      <c r="H312" s="52">
        <v>2</v>
      </c>
      <c r="I312" s="58">
        <v>0</v>
      </c>
      <c r="J312" s="59"/>
      <c r="K312" s="59"/>
    </row>
    <row r="313" spans="1:11" ht="27" customHeight="1">
      <c r="A313" s="43" t="s">
        <v>529</v>
      </c>
      <c r="B313" s="43" t="s">
        <v>156</v>
      </c>
      <c r="C313" s="43"/>
      <c r="D313" s="43"/>
      <c r="E313" s="51"/>
      <c r="F313" s="51"/>
      <c r="G313" s="52">
        <v>1</v>
      </c>
      <c r="H313" s="52">
        <v>1</v>
      </c>
      <c r="I313" s="58">
        <v>0</v>
      </c>
      <c r="J313" s="59"/>
      <c r="K313" s="59"/>
    </row>
    <row r="314" spans="1:11" ht="27" customHeight="1">
      <c r="A314" s="43" t="s">
        <v>529</v>
      </c>
      <c r="B314" s="43" t="s">
        <v>88</v>
      </c>
      <c r="C314" s="43" t="s">
        <v>532</v>
      </c>
      <c r="D314" s="43" t="s">
        <v>533</v>
      </c>
      <c r="E314" s="51" t="s">
        <v>349</v>
      </c>
      <c r="F314" s="51" t="s">
        <v>349</v>
      </c>
      <c r="G314" s="52">
        <v>6</v>
      </c>
      <c r="H314" s="52">
        <v>6</v>
      </c>
      <c r="I314" s="58">
        <v>0</v>
      </c>
      <c r="J314" s="59"/>
      <c r="K314" s="59"/>
    </row>
    <row r="315" spans="1:11" ht="27" customHeight="1">
      <c r="A315" s="43" t="s">
        <v>529</v>
      </c>
      <c r="B315" s="43" t="s">
        <v>88</v>
      </c>
      <c r="C315" s="43"/>
      <c r="D315" s="43"/>
      <c r="E315" s="51"/>
      <c r="F315" s="51"/>
      <c r="G315" s="52">
        <v>6</v>
      </c>
      <c r="H315" s="52">
        <v>6</v>
      </c>
      <c r="I315" s="58">
        <v>0</v>
      </c>
      <c r="J315" s="59"/>
      <c r="K315" s="59"/>
    </row>
    <row r="316" spans="1:11" ht="27" customHeight="1">
      <c r="A316" s="43" t="s">
        <v>529</v>
      </c>
      <c r="B316" s="43" t="s">
        <v>156</v>
      </c>
      <c r="C316" s="43"/>
      <c r="D316" s="43"/>
      <c r="E316" s="51"/>
      <c r="F316" s="51"/>
      <c r="G316" s="52">
        <v>3</v>
      </c>
      <c r="H316" s="52">
        <v>3</v>
      </c>
      <c r="I316" s="58">
        <v>0</v>
      </c>
      <c r="J316" s="59"/>
      <c r="K316" s="59"/>
    </row>
    <row r="317" spans="1:11" ht="27" customHeight="1">
      <c r="A317" s="43" t="s">
        <v>529</v>
      </c>
      <c r="B317" s="43" t="s">
        <v>156</v>
      </c>
      <c r="C317" s="43"/>
      <c r="D317" s="43"/>
      <c r="E317" s="51"/>
      <c r="F317" s="51"/>
      <c r="G317" s="52">
        <v>3</v>
      </c>
      <c r="H317" s="52">
        <v>3</v>
      </c>
      <c r="I317" s="58">
        <v>0</v>
      </c>
      <c r="J317" s="59"/>
      <c r="K317" s="59"/>
    </row>
  </sheetData>
  <sheetProtection/>
  <mergeCells count="10">
    <mergeCell ref="A1:K1"/>
    <mergeCell ref="J2:K2"/>
    <mergeCell ref="J3:K3"/>
    <mergeCell ref="G4:K4"/>
    <mergeCell ref="A4:A5"/>
    <mergeCell ref="B4:B5"/>
    <mergeCell ref="C4:C5"/>
    <mergeCell ref="D4:D5"/>
    <mergeCell ref="E4:E5"/>
    <mergeCell ref="F4:F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79"/>
  <sheetViews>
    <sheetView zoomScaleSheetLayoutView="100" workbookViewId="0" topLeftCell="A75">
      <selection activeCell="J77" sqref="J77"/>
    </sheetView>
  </sheetViews>
  <sheetFormatPr defaultColWidth="10.28125" defaultRowHeight="12.75"/>
  <cols>
    <col min="1" max="1" width="25.00390625" style="1" customWidth="1"/>
    <col min="2" max="2" width="32.8515625" style="1" customWidth="1"/>
    <col min="3" max="3" width="9.8515625" style="1" customWidth="1"/>
    <col min="4" max="9" width="8.00390625" style="1" customWidth="1"/>
    <col min="10" max="10" width="32.00390625" style="3" customWidth="1"/>
    <col min="11" max="11" width="9.28125" style="1" customWidth="1"/>
    <col min="12" max="14" width="7.421875" style="1" customWidth="1"/>
    <col min="15" max="16384" width="10.28125" style="1" customWidth="1"/>
  </cols>
  <sheetData>
    <row r="1" spans="1:14" s="1" customFormat="1" ht="51" customHeight="1">
      <c r="A1" s="4" t="s">
        <v>534</v>
      </c>
      <c r="B1" s="4"/>
      <c r="C1" s="4"/>
      <c r="D1" s="4"/>
      <c r="E1" s="4"/>
      <c r="F1" s="4"/>
      <c r="G1" s="4"/>
      <c r="H1" s="4"/>
      <c r="I1" s="4"/>
      <c r="J1" s="15"/>
      <c r="K1" s="4"/>
      <c r="L1" s="4"/>
      <c r="M1" s="4"/>
      <c r="N1" s="4"/>
    </row>
    <row r="2" spans="1:14" s="2" customFormat="1" ht="12" customHeight="1">
      <c r="A2" s="5"/>
      <c r="B2" s="5"/>
      <c r="C2" s="5"/>
      <c r="D2" s="5"/>
      <c r="E2" s="5"/>
      <c r="F2" s="5"/>
      <c r="G2" s="5"/>
      <c r="H2" s="5"/>
      <c r="I2" s="5"/>
      <c r="J2" s="16"/>
      <c r="K2" s="5"/>
      <c r="L2" s="5"/>
      <c r="M2" s="22" t="s">
        <v>535</v>
      </c>
      <c r="N2" s="22"/>
    </row>
    <row r="3" spans="1:14" s="2" customFormat="1" ht="12.75">
      <c r="A3" s="6" t="s">
        <v>7</v>
      </c>
      <c r="B3" s="7"/>
      <c r="C3" s="7"/>
      <c r="D3" s="7"/>
      <c r="E3" s="7"/>
      <c r="F3" s="7"/>
      <c r="G3" s="7"/>
      <c r="H3" s="7"/>
      <c r="I3" s="7"/>
      <c r="J3" s="17"/>
      <c r="K3" s="7"/>
      <c r="L3" s="7"/>
      <c r="M3" s="23" t="s">
        <v>536</v>
      </c>
      <c r="N3" s="24"/>
    </row>
    <row r="4" spans="1:14" s="1" customFormat="1" ht="15">
      <c r="A4" s="8" t="s">
        <v>336</v>
      </c>
      <c r="B4" s="8" t="s">
        <v>338</v>
      </c>
      <c r="C4" s="8" t="s">
        <v>97</v>
      </c>
      <c r="D4" s="9" t="s">
        <v>537</v>
      </c>
      <c r="E4" s="9"/>
      <c r="F4" s="9"/>
      <c r="G4" s="9"/>
      <c r="H4" s="8" t="s">
        <v>538</v>
      </c>
      <c r="I4" s="8" t="s">
        <v>539</v>
      </c>
      <c r="J4" s="18" t="s">
        <v>540</v>
      </c>
      <c r="K4" s="8" t="s">
        <v>541</v>
      </c>
      <c r="L4" s="9" t="s">
        <v>542</v>
      </c>
      <c r="M4" s="9"/>
      <c r="N4" s="9"/>
    </row>
    <row r="5" spans="1:14" s="1" customFormat="1" ht="81.75" customHeight="1">
      <c r="A5" s="10"/>
      <c r="B5" s="8"/>
      <c r="C5" s="8"/>
      <c r="D5" s="9" t="s">
        <v>89</v>
      </c>
      <c r="E5" s="8" t="s">
        <v>543</v>
      </c>
      <c r="F5" s="8" t="s">
        <v>544</v>
      </c>
      <c r="G5" s="8" t="s">
        <v>545</v>
      </c>
      <c r="H5" s="8"/>
      <c r="I5" s="8"/>
      <c r="J5" s="18"/>
      <c r="K5" s="8"/>
      <c r="L5" s="8" t="s">
        <v>546</v>
      </c>
      <c r="M5" s="8" t="s">
        <v>547</v>
      </c>
      <c r="N5" s="8" t="s">
        <v>548</v>
      </c>
    </row>
    <row r="6" spans="1:14" s="1" customFormat="1" ht="45" customHeight="1">
      <c r="A6" s="9" t="s">
        <v>97</v>
      </c>
      <c r="B6" s="11"/>
      <c r="C6" s="12">
        <f>SUM(C7:C79)</f>
        <v>1696.1799999999998</v>
      </c>
      <c r="D6" s="12">
        <f aca="true" t="shared" si="0" ref="D6:I6">SUM(D7:D79)</f>
        <v>1676.1799999999998</v>
      </c>
      <c r="E6" s="12">
        <f t="shared" si="0"/>
        <v>0</v>
      </c>
      <c r="F6" s="12">
        <f t="shared" si="0"/>
        <v>0</v>
      </c>
      <c r="G6" s="12">
        <f t="shared" si="0"/>
        <v>0</v>
      </c>
      <c r="H6" s="12">
        <f t="shared" si="0"/>
        <v>0</v>
      </c>
      <c r="I6" s="12">
        <f t="shared" si="0"/>
        <v>20</v>
      </c>
      <c r="J6" s="19"/>
      <c r="K6" s="11"/>
      <c r="L6" s="11"/>
      <c r="M6" s="11"/>
      <c r="N6" s="11"/>
    </row>
    <row r="7" spans="1:14" s="1" customFormat="1" ht="348">
      <c r="A7" s="13" t="s">
        <v>346</v>
      </c>
      <c r="B7" s="13" t="s">
        <v>347</v>
      </c>
      <c r="C7" s="14">
        <v>5</v>
      </c>
      <c r="D7" s="14">
        <v>5</v>
      </c>
      <c r="E7" s="11"/>
      <c r="F7" s="11"/>
      <c r="G7" s="11"/>
      <c r="H7" s="11"/>
      <c r="I7" s="20">
        <v>0</v>
      </c>
      <c r="J7" s="21" t="s">
        <v>549</v>
      </c>
      <c r="K7" s="11"/>
      <c r="L7" s="11"/>
      <c r="M7" s="11"/>
      <c r="N7" s="11"/>
    </row>
    <row r="8" spans="1:14" s="1" customFormat="1" ht="108">
      <c r="A8" s="13" t="s">
        <v>346</v>
      </c>
      <c r="B8" s="13" t="s">
        <v>351</v>
      </c>
      <c r="C8" s="14">
        <v>15</v>
      </c>
      <c r="D8" s="14">
        <v>15</v>
      </c>
      <c r="E8" s="11"/>
      <c r="F8" s="11"/>
      <c r="G8" s="11"/>
      <c r="H8" s="11"/>
      <c r="I8" s="20">
        <v>0</v>
      </c>
      <c r="J8" s="21" t="s">
        <v>550</v>
      </c>
      <c r="K8" s="11"/>
      <c r="L8" s="11"/>
      <c r="M8" s="11"/>
      <c r="N8" s="11"/>
    </row>
    <row r="9" spans="1:14" s="1" customFormat="1" ht="156">
      <c r="A9" s="13" t="s">
        <v>346</v>
      </c>
      <c r="B9" s="13" t="s">
        <v>354</v>
      </c>
      <c r="C9" s="14">
        <v>6</v>
      </c>
      <c r="D9" s="14">
        <v>6</v>
      </c>
      <c r="E9" s="11"/>
      <c r="F9" s="11"/>
      <c r="G9" s="11"/>
      <c r="H9" s="11"/>
      <c r="I9" s="20">
        <v>0</v>
      </c>
      <c r="J9" s="21" t="s">
        <v>551</v>
      </c>
      <c r="K9" s="11"/>
      <c r="L9" s="11"/>
      <c r="M9" s="11"/>
      <c r="N9" s="11"/>
    </row>
    <row r="10" spans="1:14" s="1" customFormat="1" ht="240">
      <c r="A10" s="13" t="s">
        <v>346</v>
      </c>
      <c r="B10" s="13" t="s">
        <v>356</v>
      </c>
      <c r="C10" s="14">
        <v>2</v>
      </c>
      <c r="D10" s="14">
        <v>2</v>
      </c>
      <c r="E10" s="11"/>
      <c r="F10" s="11"/>
      <c r="G10" s="11"/>
      <c r="H10" s="11"/>
      <c r="I10" s="20">
        <v>0</v>
      </c>
      <c r="J10" s="21" t="s">
        <v>552</v>
      </c>
      <c r="K10" s="11"/>
      <c r="L10" s="11"/>
      <c r="M10" s="11"/>
      <c r="N10" s="11"/>
    </row>
    <row r="11" spans="1:14" s="1" customFormat="1" ht="216">
      <c r="A11" s="13" t="s">
        <v>346</v>
      </c>
      <c r="B11" s="13" t="s">
        <v>358</v>
      </c>
      <c r="C11" s="14">
        <v>40</v>
      </c>
      <c r="D11" s="14">
        <v>40</v>
      </c>
      <c r="E11" s="11"/>
      <c r="F11" s="11"/>
      <c r="G11" s="11"/>
      <c r="H11" s="11"/>
      <c r="I11" s="20">
        <v>0</v>
      </c>
      <c r="J11" s="21" t="s">
        <v>553</v>
      </c>
      <c r="K11" s="11"/>
      <c r="L11" s="11"/>
      <c r="M11" s="11"/>
      <c r="N11" s="11"/>
    </row>
    <row r="12" spans="1:14" s="1" customFormat="1" ht="216">
      <c r="A12" s="13" t="s">
        <v>346</v>
      </c>
      <c r="B12" s="13" t="s">
        <v>360</v>
      </c>
      <c r="C12" s="14">
        <v>20</v>
      </c>
      <c r="D12" s="14">
        <v>20</v>
      </c>
      <c r="E12" s="11"/>
      <c r="F12" s="11"/>
      <c r="G12" s="11"/>
      <c r="H12" s="11"/>
      <c r="I12" s="20">
        <v>0</v>
      </c>
      <c r="J12" s="21" t="s">
        <v>554</v>
      </c>
      <c r="K12" s="11"/>
      <c r="L12" s="11"/>
      <c r="M12" s="11"/>
      <c r="N12" s="11"/>
    </row>
    <row r="13" spans="1:14" s="1" customFormat="1" ht="192">
      <c r="A13" s="13" t="s">
        <v>346</v>
      </c>
      <c r="B13" s="13" t="s">
        <v>363</v>
      </c>
      <c r="C13" s="14">
        <v>6</v>
      </c>
      <c r="D13" s="14">
        <v>6</v>
      </c>
      <c r="E13" s="11"/>
      <c r="F13" s="11"/>
      <c r="G13" s="11"/>
      <c r="H13" s="11"/>
      <c r="I13" s="20">
        <v>0</v>
      </c>
      <c r="J13" s="21" t="s">
        <v>555</v>
      </c>
      <c r="K13" s="11"/>
      <c r="L13" s="11"/>
      <c r="M13" s="11"/>
      <c r="N13" s="11"/>
    </row>
    <row r="14" spans="1:14" s="1" customFormat="1" ht="144">
      <c r="A14" s="13" t="s">
        <v>346</v>
      </c>
      <c r="B14" s="13" t="s">
        <v>365</v>
      </c>
      <c r="C14" s="14">
        <v>500</v>
      </c>
      <c r="D14" s="14">
        <v>500</v>
      </c>
      <c r="E14" s="11"/>
      <c r="F14" s="11"/>
      <c r="G14" s="11"/>
      <c r="H14" s="11"/>
      <c r="I14" s="20">
        <v>0</v>
      </c>
      <c r="J14" s="21" t="s">
        <v>556</v>
      </c>
      <c r="K14" s="11"/>
      <c r="L14" s="11"/>
      <c r="M14" s="11"/>
      <c r="N14" s="11"/>
    </row>
    <row r="15" spans="1:14" s="1" customFormat="1" ht="84">
      <c r="A15" s="13" t="s">
        <v>346</v>
      </c>
      <c r="B15" s="13" t="s">
        <v>367</v>
      </c>
      <c r="C15" s="14">
        <v>4</v>
      </c>
      <c r="D15" s="14">
        <v>4</v>
      </c>
      <c r="E15" s="11"/>
      <c r="F15" s="11"/>
      <c r="G15" s="11"/>
      <c r="H15" s="11"/>
      <c r="I15" s="20">
        <v>0</v>
      </c>
      <c r="J15" s="21" t="s">
        <v>557</v>
      </c>
      <c r="K15" s="11"/>
      <c r="L15" s="11"/>
      <c r="M15" s="11"/>
      <c r="N15" s="11"/>
    </row>
    <row r="16" spans="1:14" s="1" customFormat="1" ht="120">
      <c r="A16" s="13" t="s">
        <v>346</v>
      </c>
      <c r="B16" s="13" t="s">
        <v>369</v>
      </c>
      <c r="C16" s="14">
        <v>1</v>
      </c>
      <c r="D16" s="14">
        <v>1</v>
      </c>
      <c r="E16" s="11"/>
      <c r="F16" s="11"/>
      <c r="G16" s="11"/>
      <c r="H16" s="11"/>
      <c r="I16" s="20">
        <v>0</v>
      </c>
      <c r="J16" s="21" t="s">
        <v>558</v>
      </c>
      <c r="K16" s="11"/>
      <c r="L16" s="11"/>
      <c r="M16" s="11"/>
      <c r="N16" s="11"/>
    </row>
    <row r="17" spans="1:14" s="1" customFormat="1" ht="156">
      <c r="A17" s="13" t="s">
        <v>346</v>
      </c>
      <c r="B17" s="13" t="s">
        <v>371</v>
      </c>
      <c r="C17" s="14">
        <v>6</v>
      </c>
      <c r="D17" s="14">
        <v>6</v>
      </c>
      <c r="E17" s="11"/>
      <c r="F17" s="11"/>
      <c r="G17" s="11"/>
      <c r="H17" s="11"/>
      <c r="I17" s="20">
        <v>0</v>
      </c>
      <c r="J17" s="21" t="s">
        <v>559</v>
      </c>
      <c r="K17" s="11"/>
      <c r="L17" s="11"/>
      <c r="M17" s="11"/>
      <c r="N17" s="11"/>
    </row>
    <row r="18" spans="1:14" s="1" customFormat="1" ht="216">
      <c r="A18" s="13" t="s">
        <v>346</v>
      </c>
      <c r="B18" s="13" t="s">
        <v>373</v>
      </c>
      <c r="C18" s="14">
        <v>80</v>
      </c>
      <c r="D18" s="14">
        <v>80</v>
      </c>
      <c r="E18" s="11"/>
      <c r="F18" s="11"/>
      <c r="G18" s="11"/>
      <c r="H18" s="11"/>
      <c r="I18" s="20">
        <v>0</v>
      </c>
      <c r="J18" s="21" t="s">
        <v>560</v>
      </c>
      <c r="K18" s="11"/>
      <c r="L18" s="11"/>
      <c r="M18" s="11"/>
      <c r="N18" s="11"/>
    </row>
    <row r="19" spans="1:14" s="1" customFormat="1" ht="276">
      <c r="A19" s="13" t="s">
        <v>346</v>
      </c>
      <c r="B19" s="13" t="s">
        <v>375</v>
      </c>
      <c r="C19" s="14">
        <v>7.68</v>
      </c>
      <c r="D19" s="14">
        <v>7.68</v>
      </c>
      <c r="E19" s="11"/>
      <c r="F19" s="11"/>
      <c r="G19" s="11"/>
      <c r="H19" s="11"/>
      <c r="I19" s="20">
        <v>0</v>
      </c>
      <c r="J19" s="21" t="s">
        <v>561</v>
      </c>
      <c r="K19" s="11"/>
      <c r="L19" s="11"/>
      <c r="M19" s="11"/>
      <c r="N19" s="11"/>
    </row>
    <row r="20" spans="1:14" s="1" customFormat="1" ht="120">
      <c r="A20" s="13" t="s">
        <v>346</v>
      </c>
      <c r="B20" s="13" t="s">
        <v>377</v>
      </c>
      <c r="C20" s="14">
        <v>2</v>
      </c>
      <c r="D20" s="14">
        <v>2</v>
      </c>
      <c r="E20" s="11"/>
      <c r="F20" s="11"/>
      <c r="G20" s="11"/>
      <c r="H20" s="11"/>
      <c r="I20" s="20">
        <v>0</v>
      </c>
      <c r="J20" s="21" t="s">
        <v>562</v>
      </c>
      <c r="K20" s="11"/>
      <c r="L20" s="11"/>
      <c r="M20" s="11"/>
      <c r="N20" s="11"/>
    </row>
    <row r="21" spans="1:14" s="1" customFormat="1" ht="324">
      <c r="A21" s="13" t="s">
        <v>346</v>
      </c>
      <c r="B21" s="13" t="s">
        <v>379</v>
      </c>
      <c r="C21" s="14">
        <v>18</v>
      </c>
      <c r="D21" s="14">
        <v>18</v>
      </c>
      <c r="E21" s="11"/>
      <c r="F21" s="11"/>
      <c r="G21" s="11"/>
      <c r="H21" s="11"/>
      <c r="I21" s="20">
        <v>0</v>
      </c>
      <c r="J21" s="21" t="s">
        <v>563</v>
      </c>
      <c r="K21" s="11"/>
      <c r="L21" s="11"/>
      <c r="M21" s="11"/>
      <c r="N21" s="11"/>
    </row>
    <row r="22" spans="1:14" s="1" customFormat="1" ht="180">
      <c r="A22" s="13" t="s">
        <v>346</v>
      </c>
      <c r="B22" s="13" t="s">
        <v>381</v>
      </c>
      <c r="C22" s="14">
        <v>15</v>
      </c>
      <c r="D22" s="14">
        <v>15</v>
      </c>
      <c r="E22" s="11"/>
      <c r="F22" s="11"/>
      <c r="G22" s="11"/>
      <c r="H22" s="11"/>
      <c r="I22" s="20">
        <v>0</v>
      </c>
      <c r="J22" s="21" t="s">
        <v>564</v>
      </c>
      <c r="K22" s="11"/>
      <c r="L22" s="11"/>
      <c r="M22" s="11"/>
      <c r="N22" s="11"/>
    </row>
    <row r="23" spans="1:14" s="1" customFormat="1" ht="168">
      <c r="A23" s="13" t="s">
        <v>346</v>
      </c>
      <c r="B23" s="13" t="s">
        <v>383</v>
      </c>
      <c r="C23" s="14">
        <v>6</v>
      </c>
      <c r="D23" s="14">
        <v>6</v>
      </c>
      <c r="E23" s="11"/>
      <c r="F23" s="11"/>
      <c r="G23" s="11"/>
      <c r="H23" s="11"/>
      <c r="I23" s="20">
        <v>0</v>
      </c>
      <c r="J23" s="21" t="s">
        <v>565</v>
      </c>
      <c r="K23" s="11"/>
      <c r="L23" s="11"/>
      <c r="M23" s="11"/>
      <c r="N23" s="11"/>
    </row>
    <row r="24" spans="1:14" s="1" customFormat="1" ht="120">
      <c r="A24" s="13" t="s">
        <v>346</v>
      </c>
      <c r="B24" s="13" t="s">
        <v>385</v>
      </c>
      <c r="C24" s="14">
        <v>10</v>
      </c>
      <c r="D24" s="14">
        <v>10</v>
      </c>
      <c r="E24" s="11"/>
      <c r="F24" s="11"/>
      <c r="G24" s="11"/>
      <c r="H24" s="11"/>
      <c r="I24" s="20">
        <v>0</v>
      </c>
      <c r="J24" s="21" t="s">
        <v>566</v>
      </c>
      <c r="K24" s="11"/>
      <c r="L24" s="11"/>
      <c r="M24" s="11"/>
      <c r="N24" s="11"/>
    </row>
    <row r="25" spans="1:14" s="1" customFormat="1" ht="192">
      <c r="A25" s="13" t="s">
        <v>346</v>
      </c>
      <c r="B25" s="13" t="s">
        <v>387</v>
      </c>
      <c r="C25" s="14">
        <v>3</v>
      </c>
      <c r="D25" s="14">
        <v>3</v>
      </c>
      <c r="E25" s="11"/>
      <c r="F25" s="11"/>
      <c r="G25" s="11"/>
      <c r="H25" s="11"/>
      <c r="I25" s="20">
        <v>0</v>
      </c>
      <c r="J25" s="21" t="s">
        <v>567</v>
      </c>
      <c r="K25" s="11"/>
      <c r="L25" s="11"/>
      <c r="M25" s="11"/>
      <c r="N25" s="11"/>
    </row>
    <row r="26" spans="1:14" s="1" customFormat="1" ht="120">
      <c r="A26" s="13" t="s">
        <v>346</v>
      </c>
      <c r="B26" s="13" t="s">
        <v>389</v>
      </c>
      <c r="C26" s="14">
        <v>3</v>
      </c>
      <c r="D26" s="14">
        <v>3</v>
      </c>
      <c r="E26" s="11"/>
      <c r="F26" s="11"/>
      <c r="G26" s="11"/>
      <c r="H26" s="11"/>
      <c r="I26" s="20">
        <v>0</v>
      </c>
      <c r="J26" s="21" t="s">
        <v>568</v>
      </c>
      <c r="K26" s="11"/>
      <c r="L26" s="11"/>
      <c r="M26" s="11"/>
      <c r="N26" s="11"/>
    </row>
    <row r="27" spans="1:14" s="1" customFormat="1" ht="72">
      <c r="A27" s="13" t="s">
        <v>393</v>
      </c>
      <c r="B27" s="13" t="s">
        <v>394</v>
      </c>
      <c r="C27" s="14">
        <v>12</v>
      </c>
      <c r="D27" s="14">
        <v>12</v>
      </c>
      <c r="E27" s="11"/>
      <c r="F27" s="11"/>
      <c r="G27" s="11"/>
      <c r="H27" s="11"/>
      <c r="I27" s="20">
        <v>0</v>
      </c>
      <c r="J27" s="21" t="s">
        <v>569</v>
      </c>
      <c r="K27" s="11"/>
      <c r="L27" s="11"/>
      <c r="M27" s="11"/>
      <c r="N27" s="11"/>
    </row>
    <row r="28" spans="1:14" s="1" customFormat="1" ht="72">
      <c r="A28" s="13" t="s">
        <v>393</v>
      </c>
      <c r="B28" s="13" t="s">
        <v>396</v>
      </c>
      <c r="C28" s="14">
        <v>4</v>
      </c>
      <c r="D28" s="14">
        <v>4</v>
      </c>
      <c r="E28" s="11"/>
      <c r="F28" s="11"/>
      <c r="G28" s="11"/>
      <c r="H28" s="11"/>
      <c r="I28" s="20">
        <v>0</v>
      </c>
      <c r="J28" s="21" t="s">
        <v>569</v>
      </c>
      <c r="K28" s="11"/>
      <c r="L28" s="11"/>
      <c r="M28" s="11"/>
      <c r="N28" s="11"/>
    </row>
    <row r="29" spans="1:14" s="1" customFormat="1" ht="252">
      <c r="A29" s="13" t="s">
        <v>399</v>
      </c>
      <c r="B29" s="13" t="s">
        <v>400</v>
      </c>
      <c r="C29" s="14">
        <v>2</v>
      </c>
      <c r="D29" s="14">
        <v>2</v>
      </c>
      <c r="E29" s="11"/>
      <c r="F29" s="11"/>
      <c r="G29" s="11"/>
      <c r="H29" s="11"/>
      <c r="I29" s="20">
        <v>0</v>
      </c>
      <c r="J29" s="21" t="s">
        <v>570</v>
      </c>
      <c r="K29" s="11"/>
      <c r="L29" s="11"/>
      <c r="M29" s="11"/>
      <c r="N29" s="11"/>
    </row>
    <row r="30" spans="1:14" s="1" customFormat="1" ht="192">
      <c r="A30" s="13" t="s">
        <v>399</v>
      </c>
      <c r="B30" s="13" t="s">
        <v>402</v>
      </c>
      <c r="C30" s="14">
        <v>10</v>
      </c>
      <c r="D30" s="14">
        <v>10</v>
      </c>
      <c r="E30" s="11"/>
      <c r="F30" s="11"/>
      <c r="G30" s="11"/>
      <c r="H30" s="11"/>
      <c r="I30" s="20">
        <v>0</v>
      </c>
      <c r="J30" s="21" t="s">
        <v>571</v>
      </c>
      <c r="K30" s="11"/>
      <c r="L30" s="11"/>
      <c r="M30" s="11"/>
      <c r="N30" s="11"/>
    </row>
    <row r="31" spans="1:14" s="1" customFormat="1" ht="192">
      <c r="A31" s="13" t="s">
        <v>399</v>
      </c>
      <c r="B31" s="13" t="s">
        <v>404</v>
      </c>
      <c r="C31" s="14">
        <v>3</v>
      </c>
      <c r="D31" s="14">
        <v>3</v>
      </c>
      <c r="E31" s="11"/>
      <c r="F31" s="11"/>
      <c r="G31" s="11"/>
      <c r="H31" s="11"/>
      <c r="I31" s="20">
        <v>0</v>
      </c>
      <c r="J31" s="21" t="s">
        <v>572</v>
      </c>
      <c r="K31" s="11"/>
      <c r="L31" s="11"/>
      <c r="M31" s="11"/>
      <c r="N31" s="11"/>
    </row>
    <row r="32" spans="1:14" s="1" customFormat="1" ht="252">
      <c r="A32" s="13" t="s">
        <v>399</v>
      </c>
      <c r="B32" s="13" t="s">
        <v>406</v>
      </c>
      <c r="C32" s="14">
        <v>2</v>
      </c>
      <c r="D32" s="14">
        <v>2</v>
      </c>
      <c r="E32" s="11"/>
      <c r="F32" s="11"/>
      <c r="G32" s="11"/>
      <c r="H32" s="11"/>
      <c r="I32" s="20">
        <v>0</v>
      </c>
      <c r="J32" s="21" t="s">
        <v>573</v>
      </c>
      <c r="K32" s="11"/>
      <c r="L32" s="11"/>
      <c r="M32" s="11"/>
      <c r="N32" s="11"/>
    </row>
    <row r="33" spans="1:14" s="1" customFormat="1" ht="288">
      <c r="A33" s="13" t="s">
        <v>409</v>
      </c>
      <c r="B33" s="13" t="s">
        <v>410</v>
      </c>
      <c r="C33" s="14">
        <v>13</v>
      </c>
      <c r="D33" s="14">
        <v>13</v>
      </c>
      <c r="E33" s="11"/>
      <c r="F33" s="11"/>
      <c r="G33" s="11"/>
      <c r="H33" s="11"/>
      <c r="I33" s="20">
        <v>0</v>
      </c>
      <c r="J33" s="21" t="s">
        <v>574</v>
      </c>
      <c r="K33" s="11"/>
      <c r="L33" s="11"/>
      <c r="M33" s="11"/>
      <c r="N33" s="11"/>
    </row>
    <row r="34" spans="1:14" s="1" customFormat="1" ht="180">
      <c r="A34" s="13" t="s">
        <v>409</v>
      </c>
      <c r="B34" s="13" t="s">
        <v>412</v>
      </c>
      <c r="C34" s="14">
        <v>5</v>
      </c>
      <c r="D34" s="14">
        <v>5</v>
      </c>
      <c r="E34" s="11"/>
      <c r="F34" s="11"/>
      <c r="G34" s="11"/>
      <c r="H34" s="11"/>
      <c r="I34" s="20">
        <v>0</v>
      </c>
      <c r="J34" s="21" t="s">
        <v>575</v>
      </c>
      <c r="K34" s="11"/>
      <c r="L34" s="11"/>
      <c r="M34" s="11"/>
      <c r="N34" s="11"/>
    </row>
    <row r="35" spans="1:14" s="1" customFormat="1" ht="168">
      <c r="A35" s="13" t="s">
        <v>409</v>
      </c>
      <c r="B35" s="13" t="s">
        <v>414</v>
      </c>
      <c r="C35" s="14">
        <v>3</v>
      </c>
      <c r="D35" s="14">
        <v>3</v>
      </c>
      <c r="E35" s="11"/>
      <c r="F35" s="11"/>
      <c r="G35" s="11"/>
      <c r="H35" s="11"/>
      <c r="I35" s="20">
        <v>0</v>
      </c>
      <c r="J35" s="21" t="s">
        <v>576</v>
      </c>
      <c r="K35" s="11"/>
      <c r="L35" s="11"/>
      <c r="M35" s="11"/>
      <c r="N35" s="11"/>
    </row>
    <row r="36" spans="1:14" s="1" customFormat="1" ht="72">
      <c r="A36" s="13" t="s">
        <v>417</v>
      </c>
      <c r="B36" s="13" t="s">
        <v>418</v>
      </c>
      <c r="C36" s="14">
        <v>4</v>
      </c>
      <c r="D36" s="14">
        <v>4</v>
      </c>
      <c r="E36" s="11"/>
      <c r="F36" s="11"/>
      <c r="G36" s="11"/>
      <c r="H36" s="11"/>
      <c r="I36" s="20">
        <v>0</v>
      </c>
      <c r="J36" s="21" t="s">
        <v>577</v>
      </c>
      <c r="K36" s="11"/>
      <c r="L36" s="11"/>
      <c r="M36" s="11"/>
      <c r="N36" s="11"/>
    </row>
    <row r="37" spans="1:14" s="1" customFormat="1" ht="84">
      <c r="A37" s="13" t="s">
        <v>417</v>
      </c>
      <c r="B37" s="13" t="s">
        <v>420</v>
      </c>
      <c r="C37" s="14">
        <v>5</v>
      </c>
      <c r="D37" s="14">
        <v>5</v>
      </c>
      <c r="E37" s="11"/>
      <c r="F37" s="11"/>
      <c r="G37" s="11"/>
      <c r="H37" s="11"/>
      <c r="I37" s="20">
        <v>0</v>
      </c>
      <c r="J37" s="21" t="s">
        <v>578</v>
      </c>
      <c r="K37" s="11"/>
      <c r="L37" s="11"/>
      <c r="M37" s="11"/>
      <c r="N37" s="11"/>
    </row>
    <row r="38" spans="1:14" s="1" customFormat="1" ht="84">
      <c r="A38" s="13" t="s">
        <v>417</v>
      </c>
      <c r="B38" s="13" t="s">
        <v>422</v>
      </c>
      <c r="C38" s="14">
        <v>500</v>
      </c>
      <c r="D38" s="14">
        <v>500</v>
      </c>
      <c r="E38" s="11"/>
      <c r="F38" s="11"/>
      <c r="G38" s="11"/>
      <c r="H38" s="11"/>
      <c r="I38" s="20">
        <v>0</v>
      </c>
      <c r="J38" s="21" t="s">
        <v>579</v>
      </c>
      <c r="K38" s="11"/>
      <c r="L38" s="11"/>
      <c r="M38" s="11"/>
      <c r="N38" s="11"/>
    </row>
    <row r="39" spans="1:14" s="1" customFormat="1" ht="108">
      <c r="A39" s="13" t="s">
        <v>426</v>
      </c>
      <c r="B39" s="13" t="s">
        <v>427</v>
      </c>
      <c r="C39" s="14">
        <v>1.5</v>
      </c>
      <c r="D39" s="14">
        <v>1.5</v>
      </c>
      <c r="E39" s="11"/>
      <c r="F39" s="11"/>
      <c r="G39" s="11"/>
      <c r="H39" s="11"/>
      <c r="I39" s="20">
        <v>0</v>
      </c>
      <c r="J39" s="21" t="s">
        <v>580</v>
      </c>
      <c r="K39" s="11"/>
      <c r="L39" s="11"/>
      <c r="M39" s="11"/>
      <c r="N39" s="11"/>
    </row>
    <row r="40" spans="1:14" s="1" customFormat="1" ht="72">
      <c r="A40" s="13" t="s">
        <v>426</v>
      </c>
      <c r="B40" s="13" t="s">
        <v>429</v>
      </c>
      <c r="C40" s="14">
        <v>2</v>
      </c>
      <c r="D40" s="14">
        <v>2</v>
      </c>
      <c r="E40" s="11"/>
      <c r="F40" s="11"/>
      <c r="G40" s="11"/>
      <c r="H40" s="11"/>
      <c r="I40" s="20">
        <v>0</v>
      </c>
      <c r="J40" s="21" t="s">
        <v>581</v>
      </c>
      <c r="K40" s="11"/>
      <c r="L40" s="11"/>
      <c r="M40" s="11"/>
      <c r="N40" s="11"/>
    </row>
    <row r="41" spans="1:14" s="1" customFormat="1" ht="324">
      <c r="A41" s="13" t="s">
        <v>431</v>
      </c>
      <c r="B41" s="13" t="s">
        <v>432</v>
      </c>
      <c r="C41" s="14">
        <v>10</v>
      </c>
      <c r="D41" s="14">
        <v>10</v>
      </c>
      <c r="E41" s="11"/>
      <c r="F41" s="11"/>
      <c r="G41" s="11"/>
      <c r="H41" s="11"/>
      <c r="I41" s="20">
        <v>0</v>
      </c>
      <c r="J41" s="21" t="s">
        <v>582</v>
      </c>
      <c r="K41" s="11"/>
      <c r="L41" s="11"/>
      <c r="M41" s="11"/>
      <c r="N41" s="11"/>
    </row>
    <row r="42" spans="1:14" s="1" customFormat="1" ht="240">
      <c r="A42" s="13" t="s">
        <v>431</v>
      </c>
      <c r="B42" s="13" t="s">
        <v>434</v>
      </c>
      <c r="C42" s="14">
        <v>10</v>
      </c>
      <c r="D42" s="14">
        <v>10</v>
      </c>
      <c r="E42" s="11"/>
      <c r="F42" s="11"/>
      <c r="G42" s="11"/>
      <c r="H42" s="11"/>
      <c r="I42" s="20">
        <v>0</v>
      </c>
      <c r="J42" s="21" t="s">
        <v>583</v>
      </c>
      <c r="K42" s="11"/>
      <c r="L42" s="11"/>
      <c r="M42" s="11"/>
      <c r="N42" s="11"/>
    </row>
    <row r="43" spans="1:14" s="1" customFormat="1" ht="156">
      <c r="A43" s="13" t="s">
        <v>437</v>
      </c>
      <c r="B43" s="13" t="s">
        <v>438</v>
      </c>
      <c r="C43" s="14">
        <v>6</v>
      </c>
      <c r="D43" s="14">
        <v>6</v>
      </c>
      <c r="E43" s="11"/>
      <c r="F43" s="11"/>
      <c r="G43" s="11"/>
      <c r="H43" s="11"/>
      <c r="I43" s="20">
        <v>0</v>
      </c>
      <c r="J43" s="21" t="s">
        <v>584</v>
      </c>
      <c r="K43" s="11"/>
      <c r="L43" s="11"/>
      <c r="M43" s="11"/>
      <c r="N43" s="11"/>
    </row>
    <row r="44" spans="1:14" s="1" customFormat="1" ht="84">
      <c r="A44" s="13" t="s">
        <v>437</v>
      </c>
      <c r="B44" s="13" t="s">
        <v>440</v>
      </c>
      <c r="C44" s="14">
        <v>6</v>
      </c>
      <c r="D44" s="14">
        <v>6</v>
      </c>
      <c r="E44" s="11"/>
      <c r="F44" s="11"/>
      <c r="G44" s="11"/>
      <c r="H44" s="11"/>
      <c r="I44" s="20">
        <v>0</v>
      </c>
      <c r="J44" s="21" t="s">
        <v>585</v>
      </c>
      <c r="K44" s="11"/>
      <c r="L44" s="11"/>
      <c r="M44" s="11"/>
      <c r="N44" s="11"/>
    </row>
    <row r="45" spans="1:14" s="1" customFormat="1" ht="144">
      <c r="A45" s="13" t="s">
        <v>443</v>
      </c>
      <c r="B45" s="13" t="s">
        <v>444</v>
      </c>
      <c r="C45" s="14">
        <v>4</v>
      </c>
      <c r="D45" s="14">
        <v>4</v>
      </c>
      <c r="E45" s="11"/>
      <c r="F45" s="11"/>
      <c r="G45" s="11"/>
      <c r="H45" s="11"/>
      <c r="I45" s="20">
        <v>0</v>
      </c>
      <c r="J45" s="21" t="s">
        <v>586</v>
      </c>
      <c r="K45" s="11"/>
      <c r="L45" s="11"/>
      <c r="M45" s="11"/>
      <c r="N45" s="11"/>
    </row>
    <row r="46" spans="1:14" s="1" customFormat="1" ht="240">
      <c r="A46" s="13" t="s">
        <v>443</v>
      </c>
      <c r="B46" s="13" t="s">
        <v>446</v>
      </c>
      <c r="C46" s="14">
        <v>9</v>
      </c>
      <c r="D46" s="14">
        <v>9</v>
      </c>
      <c r="E46" s="11"/>
      <c r="F46" s="11"/>
      <c r="G46" s="11"/>
      <c r="H46" s="11"/>
      <c r="I46" s="20">
        <v>0</v>
      </c>
      <c r="J46" s="21" t="s">
        <v>587</v>
      </c>
      <c r="K46" s="11"/>
      <c r="L46" s="11"/>
      <c r="M46" s="11"/>
      <c r="N46" s="11"/>
    </row>
    <row r="47" spans="1:14" s="1" customFormat="1" ht="192">
      <c r="A47" s="13" t="s">
        <v>443</v>
      </c>
      <c r="B47" s="13" t="s">
        <v>448</v>
      </c>
      <c r="C47" s="14">
        <v>7</v>
      </c>
      <c r="D47" s="14">
        <v>7</v>
      </c>
      <c r="E47" s="11"/>
      <c r="F47" s="11"/>
      <c r="G47" s="11"/>
      <c r="H47" s="11"/>
      <c r="I47" s="20">
        <v>0</v>
      </c>
      <c r="J47" s="21" t="s">
        <v>588</v>
      </c>
      <c r="K47" s="11"/>
      <c r="L47" s="11"/>
      <c r="M47" s="11"/>
      <c r="N47" s="11"/>
    </row>
    <row r="48" spans="1:14" s="1" customFormat="1" ht="228">
      <c r="A48" s="13" t="s">
        <v>451</v>
      </c>
      <c r="B48" s="13" t="s">
        <v>452</v>
      </c>
      <c r="C48" s="14">
        <v>2</v>
      </c>
      <c r="D48" s="14">
        <v>2</v>
      </c>
      <c r="E48" s="11"/>
      <c r="F48" s="11"/>
      <c r="G48" s="11"/>
      <c r="H48" s="11"/>
      <c r="I48" s="20">
        <v>0</v>
      </c>
      <c r="J48" s="21" t="s">
        <v>589</v>
      </c>
      <c r="K48" s="11"/>
      <c r="L48" s="11"/>
      <c r="M48" s="11"/>
      <c r="N48" s="11"/>
    </row>
    <row r="49" spans="1:14" s="1" customFormat="1" ht="312">
      <c r="A49" s="13" t="s">
        <v>455</v>
      </c>
      <c r="B49" s="13" t="s">
        <v>456</v>
      </c>
      <c r="C49" s="14">
        <v>10</v>
      </c>
      <c r="D49" s="14">
        <v>10</v>
      </c>
      <c r="E49" s="11"/>
      <c r="F49" s="11"/>
      <c r="G49" s="11"/>
      <c r="H49" s="11"/>
      <c r="I49" s="20">
        <v>0</v>
      </c>
      <c r="J49" s="21" t="s">
        <v>590</v>
      </c>
      <c r="K49" s="11"/>
      <c r="L49" s="11"/>
      <c r="M49" s="11"/>
      <c r="N49" s="11"/>
    </row>
    <row r="50" spans="1:14" s="1" customFormat="1" ht="264">
      <c r="A50" s="13" t="s">
        <v>459</v>
      </c>
      <c r="B50" s="13" t="s">
        <v>460</v>
      </c>
      <c r="C50" s="14">
        <v>3</v>
      </c>
      <c r="D50" s="14">
        <v>3</v>
      </c>
      <c r="E50" s="11"/>
      <c r="F50" s="11"/>
      <c r="G50" s="11"/>
      <c r="H50" s="11"/>
      <c r="I50" s="20">
        <v>0</v>
      </c>
      <c r="J50" s="21" t="s">
        <v>591</v>
      </c>
      <c r="K50" s="11"/>
      <c r="L50" s="11"/>
      <c r="M50" s="11"/>
      <c r="N50" s="11"/>
    </row>
    <row r="51" spans="1:14" s="1" customFormat="1" ht="348">
      <c r="A51" s="13" t="s">
        <v>463</v>
      </c>
      <c r="B51" s="13" t="s">
        <v>464</v>
      </c>
      <c r="C51" s="14">
        <v>5</v>
      </c>
      <c r="D51" s="14">
        <v>5</v>
      </c>
      <c r="E51" s="11"/>
      <c r="F51" s="11"/>
      <c r="G51" s="11"/>
      <c r="H51" s="11"/>
      <c r="I51" s="20">
        <v>0</v>
      </c>
      <c r="J51" s="21" t="s">
        <v>592</v>
      </c>
      <c r="K51" s="11"/>
      <c r="L51" s="11"/>
      <c r="M51" s="11"/>
      <c r="N51" s="11"/>
    </row>
    <row r="52" spans="1:14" s="1" customFormat="1" ht="216">
      <c r="A52" s="13" t="s">
        <v>463</v>
      </c>
      <c r="B52" s="13" t="s">
        <v>466</v>
      </c>
      <c r="C52" s="14">
        <v>16.7</v>
      </c>
      <c r="D52" s="14">
        <v>16.7</v>
      </c>
      <c r="E52" s="11"/>
      <c r="F52" s="11"/>
      <c r="G52" s="11"/>
      <c r="H52" s="11"/>
      <c r="I52" s="20">
        <v>0</v>
      </c>
      <c r="J52" s="21" t="s">
        <v>593</v>
      </c>
      <c r="K52" s="11"/>
      <c r="L52" s="11"/>
      <c r="M52" s="11"/>
      <c r="N52" s="11"/>
    </row>
    <row r="53" spans="1:14" s="1" customFormat="1" ht="312">
      <c r="A53" s="13" t="s">
        <v>463</v>
      </c>
      <c r="B53" s="13" t="s">
        <v>468</v>
      </c>
      <c r="C53" s="14">
        <v>3</v>
      </c>
      <c r="D53" s="14">
        <v>3</v>
      </c>
      <c r="E53" s="11"/>
      <c r="F53" s="11"/>
      <c r="G53" s="11"/>
      <c r="H53" s="11"/>
      <c r="I53" s="20">
        <v>0</v>
      </c>
      <c r="J53" s="21" t="s">
        <v>594</v>
      </c>
      <c r="K53" s="11"/>
      <c r="L53" s="11"/>
      <c r="M53" s="11"/>
      <c r="N53" s="11"/>
    </row>
    <row r="54" spans="1:14" s="1" customFormat="1" ht="252">
      <c r="A54" s="13" t="s">
        <v>463</v>
      </c>
      <c r="B54" s="13" t="s">
        <v>470</v>
      </c>
      <c r="C54" s="14">
        <v>5</v>
      </c>
      <c r="D54" s="14">
        <v>5</v>
      </c>
      <c r="E54" s="11"/>
      <c r="F54" s="11"/>
      <c r="G54" s="11"/>
      <c r="H54" s="11"/>
      <c r="I54" s="20">
        <v>0</v>
      </c>
      <c r="J54" s="21" t="s">
        <v>595</v>
      </c>
      <c r="K54" s="11"/>
      <c r="L54" s="11"/>
      <c r="M54" s="11"/>
      <c r="N54" s="11"/>
    </row>
    <row r="55" spans="1:14" s="1" customFormat="1" ht="264">
      <c r="A55" s="13" t="s">
        <v>463</v>
      </c>
      <c r="B55" s="13" t="s">
        <v>472</v>
      </c>
      <c r="C55" s="14">
        <v>3</v>
      </c>
      <c r="D55" s="14">
        <v>3</v>
      </c>
      <c r="E55" s="11"/>
      <c r="F55" s="11"/>
      <c r="G55" s="11"/>
      <c r="H55" s="11"/>
      <c r="I55" s="20">
        <v>0</v>
      </c>
      <c r="J55" s="21" t="s">
        <v>596</v>
      </c>
      <c r="K55" s="11"/>
      <c r="L55" s="11"/>
      <c r="M55" s="11"/>
      <c r="N55" s="11"/>
    </row>
    <row r="56" spans="1:14" s="1" customFormat="1" ht="228">
      <c r="A56" s="13" t="s">
        <v>463</v>
      </c>
      <c r="B56" s="13" t="s">
        <v>474</v>
      </c>
      <c r="C56" s="14">
        <v>6</v>
      </c>
      <c r="D56" s="14">
        <v>6</v>
      </c>
      <c r="E56" s="11"/>
      <c r="F56" s="11"/>
      <c r="G56" s="11"/>
      <c r="H56" s="11"/>
      <c r="I56" s="20">
        <v>0</v>
      </c>
      <c r="J56" s="21" t="s">
        <v>597</v>
      </c>
      <c r="K56" s="11"/>
      <c r="L56" s="11"/>
      <c r="M56" s="11"/>
      <c r="N56" s="11"/>
    </row>
    <row r="57" spans="1:14" s="1" customFormat="1" ht="228">
      <c r="A57" s="13" t="s">
        <v>463</v>
      </c>
      <c r="B57" s="13" t="s">
        <v>476</v>
      </c>
      <c r="C57" s="14">
        <v>50</v>
      </c>
      <c r="D57" s="14">
        <v>50</v>
      </c>
      <c r="E57" s="11"/>
      <c r="F57" s="11"/>
      <c r="G57" s="11"/>
      <c r="H57" s="11"/>
      <c r="I57" s="20">
        <v>0</v>
      </c>
      <c r="J57" s="21" t="s">
        <v>598</v>
      </c>
      <c r="K57" s="11"/>
      <c r="L57" s="11"/>
      <c r="M57" s="11"/>
      <c r="N57" s="11"/>
    </row>
    <row r="58" spans="1:14" s="1" customFormat="1" ht="312">
      <c r="A58" s="13" t="s">
        <v>463</v>
      </c>
      <c r="B58" s="13" t="s">
        <v>478</v>
      </c>
      <c r="C58" s="14">
        <v>3</v>
      </c>
      <c r="D58" s="14">
        <v>3</v>
      </c>
      <c r="E58" s="11"/>
      <c r="F58" s="11"/>
      <c r="G58" s="11"/>
      <c r="H58" s="11"/>
      <c r="I58" s="20">
        <v>0</v>
      </c>
      <c r="J58" s="21" t="s">
        <v>599</v>
      </c>
      <c r="K58" s="11"/>
      <c r="L58" s="11"/>
      <c r="M58" s="11"/>
      <c r="N58" s="11"/>
    </row>
    <row r="59" spans="1:14" s="1" customFormat="1" ht="240">
      <c r="A59" s="13" t="s">
        <v>463</v>
      </c>
      <c r="B59" s="13" t="s">
        <v>480</v>
      </c>
      <c r="C59" s="14">
        <v>8.3</v>
      </c>
      <c r="D59" s="14">
        <v>8.3</v>
      </c>
      <c r="E59" s="11"/>
      <c r="F59" s="11"/>
      <c r="G59" s="11"/>
      <c r="H59" s="11"/>
      <c r="I59" s="20">
        <v>0</v>
      </c>
      <c r="J59" s="21" t="s">
        <v>600</v>
      </c>
      <c r="K59" s="11"/>
      <c r="L59" s="11"/>
      <c r="M59" s="11"/>
      <c r="N59" s="11"/>
    </row>
    <row r="60" spans="1:14" s="1" customFormat="1" ht="252">
      <c r="A60" s="13" t="s">
        <v>483</v>
      </c>
      <c r="B60" s="13" t="s">
        <v>484</v>
      </c>
      <c r="C60" s="14">
        <v>6</v>
      </c>
      <c r="D60" s="14">
        <v>6</v>
      </c>
      <c r="E60" s="11"/>
      <c r="F60" s="11"/>
      <c r="G60" s="11"/>
      <c r="H60" s="11"/>
      <c r="I60" s="20">
        <v>0</v>
      </c>
      <c r="J60" s="21" t="s">
        <v>601</v>
      </c>
      <c r="K60" s="11"/>
      <c r="L60" s="11"/>
      <c r="M60" s="11"/>
      <c r="N60" s="11"/>
    </row>
    <row r="61" spans="1:14" s="1" customFormat="1" ht="228">
      <c r="A61" s="13" t="s">
        <v>483</v>
      </c>
      <c r="B61" s="13" t="s">
        <v>476</v>
      </c>
      <c r="C61" s="14">
        <v>60</v>
      </c>
      <c r="D61" s="14">
        <v>60</v>
      </c>
      <c r="E61" s="11"/>
      <c r="F61" s="11"/>
      <c r="G61" s="11"/>
      <c r="H61" s="11"/>
      <c r="I61" s="20">
        <v>0</v>
      </c>
      <c r="J61" s="21" t="s">
        <v>602</v>
      </c>
      <c r="K61" s="11"/>
      <c r="L61" s="11"/>
      <c r="M61" s="11"/>
      <c r="N61" s="11"/>
    </row>
    <row r="62" spans="1:14" s="1" customFormat="1" ht="288">
      <c r="A62" s="13" t="s">
        <v>483</v>
      </c>
      <c r="B62" s="13" t="s">
        <v>486</v>
      </c>
      <c r="C62" s="14">
        <v>3</v>
      </c>
      <c r="D62" s="14">
        <v>3</v>
      </c>
      <c r="E62" s="11"/>
      <c r="F62" s="11"/>
      <c r="G62" s="11"/>
      <c r="H62" s="11"/>
      <c r="I62" s="20">
        <v>0</v>
      </c>
      <c r="J62" s="21" t="s">
        <v>603</v>
      </c>
      <c r="K62" s="11"/>
      <c r="L62" s="11"/>
      <c r="M62" s="11"/>
      <c r="N62" s="11"/>
    </row>
    <row r="63" spans="1:14" s="1" customFormat="1" ht="252">
      <c r="A63" s="13" t="s">
        <v>489</v>
      </c>
      <c r="B63" s="13" t="s">
        <v>490</v>
      </c>
      <c r="C63" s="14">
        <v>5</v>
      </c>
      <c r="D63" s="14">
        <v>5</v>
      </c>
      <c r="E63" s="11"/>
      <c r="F63" s="11"/>
      <c r="G63" s="11"/>
      <c r="H63" s="11"/>
      <c r="I63" s="20">
        <v>0</v>
      </c>
      <c r="J63" s="21" t="s">
        <v>604</v>
      </c>
      <c r="K63" s="11"/>
      <c r="L63" s="11"/>
      <c r="M63" s="11"/>
      <c r="N63" s="11"/>
    </row>
    <row r="64" spans="1:14" s="1" customFormat="1" ht="144">
      <c r="A64" s="13" t="s">
        <v>489</v>
      </c>
      <c r="B64" s="13" t="s">
        <v>492</v>
      </c>
      <c r="C64" s="14">
        <v>3</v>
      </c>
      <c r="D64" s="14">
        <v>3</v>
      </c>
      <c r="E64" s="11"/>
      <c r="F64" s="11"/>
      <c r="G64" s="11"/>
      <c r="H64" s="11"/>
      <c r="I64" s="20">
        <v>0</v>
      </c>
      <c r="J64" s="21" t="s">
        <v>605</v>
      </c>
      <c r="K64" s="11"/>
      <c r="L64" s="11"/>
      <c r="M64" s="11"/>
      <c r="N64" s="11"/>
    </row>
    <row r="65" spans="1:14" s="1" customFormat="1" ht="144">
      <c r="A65" s="13" t="s">
        <v>489</v>
      </c>
      <c r="B65" s="13" t="s">
        <v>494</v>
      </c>
      <c r="C65" s="14">
        <v>3</v>
      </c>
      <c r="D65" s="14">
        <v>3</v>
      </c>
      <c r="E65" s="11"/>
      <c r="F65" s="11"/>
      <c r="G65" s="11"/>
      <c r="H65" s="11"/>
      <c r="I65" s="20">
        <v>0</v>
      </c>
      <c r="J65" s="21" t="s">
        <v>606</v>
      </c>
      <c r="K65" s="11"/>
      <c r="L65" s="11"/>
      <c r="M65" s="11"/>
      <c r="N65" s="11"/>
    </row>
    <row r="66" spans="1:14" s="1" customFormat="1" ht="240">
      <c r="A66" s="13" t="s">
        <v>497</v>
      </c>
      <c r="B66" s="13" t="s">
        <v>498</v>
      </c>
      <c r="C66" s="14">
        <v>4</v>
      </c>
      <c r="D66" s="14">
        <v>4</v>
      </c>
      <c r="E66" s="11"/>
      <c r="F66" s="11"/>
      <c r="G66" s="11"/>
      <c r="H66" s="11"/>
      <c r="I66" s="20">
        <v>0</v>
      </c>
      <c r="J66" s="21" t="s">
        <v>607</v>
      </c>
      <c r="K66" s="11"/>
      <c r="L66" s="11"/>
      <c r="M66" s="11"/>
      <c r="N66" s="11"/>
    </row>
    <row r="67" spans="1:14" s="1" customFormat="1" ht="240">
      <c r="A67" s="13" t="s">
        <v>497</v>
      </c>
      <c r="B67" s="13" t="s">
        <v>500</v>
      </c>
      <c r="C67" s="14">
        <v>6</v>
      </c>
      <c r="D67" s="14">
        <v>6</v>
      </c>
      <c r="E67" s="11"/>
      <c r="F67" s="11"/>
      <c r="G67" s="11"/>
      <c r="H67" s="11"/>
      <c r="I67" s="20">
        <v>0</v>
      </c>
      <c r="J67" s="21" t="s">
        <v>608</v>
      </c>
      <c r="K67" s="11"/>
      <c r="L67" s="11"/>
      <c r="M67" s="11"/>
      <c r="N67" s="11"/>
    </row>
    <row r="68" spans="1:14" s="1" customFormat="1" ht="120">
      <c r="A68" s="13" t="s">
        <v>502</v>
      </c>
      <c r="B68" s="13" t="s">
        <v>503</v>
      </c>
      <c r="C68" s="14">
        <v>8</v>
      </c>
      <c r="D68" s="14">
        <v>0</v>
      </c>
      <c r="E68" s="11"/>
      <c r="F68" s="11"/>
      <c r="G68" s="11"/>
      <c r="H68" s="11"/>
      <c r="I68" s="20">
        <v>8</v>
      </c>
      <c r="J68" s="21" t="s">
        <v>609</v>
      </c>
      <c r="K68" s="11"/>
      <c r="L68" s="11"/>
      <c r="M68" s="11"/>
      <c r="N68" s="11"/>
    </row>
    <row r="69" spans="1:14" s="1" customFormat="1" ht="120">
      <c r="A69" s="13" t="s">
        <v>502</v>
      </c>
      <c r="B69" s="13" t="s">
        <v>504</v>
      </c>
      <c r="C69" s="14">
        <v>25</v>
      </c>
      <c r="D69" s="14">
        <v>25</v>
      </c>
      <c r="E69" s="11"/>
      <c r="F69" s="11"/>
      <c r="G69" s="11"/>
      <c r="H69" s="11"/>
      <c r="I69" s="20">
        <v>0</v>
      </c>
      <c r="J69" s="21" t="s">
        <v>610</v>
      </c>
      <c r="K69" s="11"/>
      <c r="L69" s="11"/>
      <c r="M69" s="11"/>
      <c r="N69" s="11"/>
    </row>
    <row r="70" spans="1:14" s="1" customFormat="1" ht="132">
      <c r="A70" s="13" t="s">
        <v>502</v>
      </c>
      <c r="B70" s="13" t="s">
        <v>506</v>
      </c>
      <c r="C70" s="14">
        <v>8</v>
      </c>
      <c r="D70" s="14">
        <v>8</v>
      </c>
      <c r="E70" s="11"/>
      <c r="F70" s="11"/>
      <c r="G70" s="11"/>
      <c r="H70" s="11"/>
      <c r="I70" s="20">
        <v>0</v>
      </c>
      <c r="J70" s="21" t="s">
        <v>611</v>
      </c>
      <c r="K70" s="11"/>
      <c r="L70" s="11"/>
      <c r="M70" s="11"/>
      <c r="N70" s="11"/>
    </row>
    <row r="71" spans="1:14" s="1" customFormat="1" ht="192">
      <c r="A71" s="13" t="s">
        <v>509</v>
      </c>
      <c r="B71" s="13" t="s">
        <v>510</v>
      </c>
      <c r="C71" s="14">
        <v>7</v>
      </c>
      <c r="D71" s="14">
        <v>0</v>
      </c>
      <c r="E71" s="11"/>
      <c r="F71" s="11"/>
      <c r="G71" s="11"/>
      <c r="H71" s="11"/>
      <c r="I71" s="20">
        <v>7</v>
      </c>
      <c r="J71" s="21" t="s">
        <v>612</v>
      </c>
      <c r="K71" s="11"/>
      <c r="L71" s="11"/>
      <c r="M71" s="11"/>
      <c r="N71" s="11"/>
    </row>
    <row r="72" spans="1:14" s="1" customFormat="1" ht="192">
      <c r="A72" s="13" t="s">
        <v>509</v>
      </c>
      <c r="B72" s="13" t="s">
        <v>512</v>
      </c>
      <c r="C72" s="14">
        <v>18</v>
      </c>
      <c r="D72" s="14">
        <v>18</v>
      </c>
      <c r="E72" s="11"/>
      <c r="F72" s="11"/>
      <c r="G72" s="11"/>
      <c r="H72" s="11"/>
      <c r="I72" s="20">
        <v>0</v>
      </c>
      <c r="J72" s="21" t="s">
        <v>612</v>
      </c>
      <c r="K72" s="11"/>
      <c r="L72" s="11"/>
      <c r="M72" s="11"/>
      <c r="N72" s="11"/>
    </row>
    <row r="73" spans="1:14" s="1" customFormat="1" ht="192">
      <c r="A73" s="13" t="s">
        <v>509</v>
      </c>
      <c r="B73" s="13" t="s">
        <v>514</v>
      </c>
      <c r="C73" s="14">
        <v>5</v>
      </c>
      <c r="D73" s="14">
        <v>5</v>
      </c>
      <c r="E73" s="11"/>
      <c r="F73" s="11"/>
      <c r="G73" s="11"/>
      <c r="H73" s="11"/>
      <c r="I73" s="20">
        <v>0</v>
      </c>
      <c r="J73" s="21" t="s">
        <v>612</v>
      </c>
      <c r="K73" s="11"/>
      <c r="L73" s="11"/>
      <c r="M73" s="11"/>
      <c r="N73" s="11"/>
    </row>
    <row r="74" spans="1:14" s="1" customFormat="1" ht="192">
      <c r="A74" s="13" t="s">
        <v>509</v>
      </c>
      <c r="B74" s="13" t="s">
        <v>516</v>
      </c>
      <c r="C74" s="14">
        <v>5</v>
      </c>
      <c r="D74" s="14">
        <v>0</v>
      </c>
      <c r="E74" s="11"/>
      <c r="F74" s="11"/>
      <c r="G74" s="11"/>
      <c r="H74" s="11"/>
      <c r="I74" s="20">
        <v>5</v>
      </c>
      <c r="J74" s="21" t="s">
        <v>612</v>
      </c>
      <c r="K74" s="11"/>
      <c r="L74" s="11"/>
      <c r="M74" s="11"/>
      <c r="N74" s="11"/>
    </row>
    <row r="75" spans="1:14" s="1" customFormat="1" ht="192">
      <c r="A75" s="13" t="s">
        <v>509</v>
      </c>
      <c r="B75" s="13" t="s">
        <v>518</v>
      </c>
      <c r="C75" s="14">
        <v>15</v>
      </c>
      <c r="D75" s="14">
        <v>15</v>
      </c>
      <c r="E75" s="11"/>
      <c r="F75" s="11"/>
      <c r="G75" s="11"/>
      <c r="H75" s="11"/>
      <c r="I75" s="20">
        <v>0</v>
      </c>
      <c r="J75" s="21" t="s">
        <v>612</v>
      </c>
      <c r="K75" s="11"/>
      <c r="L75" s="11"/>
      <c r="M75" s="11"/>
      <c r="N75" s="11"/>
    </row>
    <row r="76" spans="1:14" s="1" customFormat="1" ht="120">
      <c r="A76" s="13" t="s">
        <v>521</v>
      </c>
      <c r="B76" s="13" t="s">
        <v>522</v>
      </c>
      <c r="C76" s="14">
        <v>8</v>
      </c>
      <c r="D76" s="14">
        <v>8</v>
      </c>
      <c r="E76" s="11"/>
      <c r="F76" s="11"/>
      <c r="G76" s="11"/>
      <c r="H76" s="11"/>
      <c r="I76" s="20">
        <v>0</v>
      </c>
      <c r="J76" s="21" t="s">
        <v>613</v>
      </c>
      <c r="K76" s="11"/>
      <c r="L76" s="11"/>
      <c r="M76" s="11"/>
      <c r="N76" s="11"/>
    </row>
    <row r="77" spans="1:14" s="1" customFormat="1" ht="144">
      <c r="A77" s="13" t="s">
        <v>525</v>
      </c>
      <c r="B77" s="13" t="s">
        <v>526</v>
      </c>
      <c r="C77" s="14">
        <v>11</v>
      </c>
      <c r="D77" s="14">
        <v>11</v>
      </c>
      <c r="E77" s="11"/>
      <c r="F77" s="11"/>
      <c r="G77" s="11"/>
      <c r="H77" s="11"/>
      <c r="I77" s="20">
        <v>0</v>
      </c>
      <c r="J77" s="21" t="s">
        <v>614</v>
      </c>
      <c r="K77" s="11"/>
      <c r="L77" s="11"/>
      <c r="M77" s="11"/>
      <c r="N77" s="11"/>
    </row>
    <row r="78" spans="1:14" s="1" customFormat="1" ht="120">
      <c r="A78" s="13" t="s">
        <v>529</v>
      </c>
      <c r="B78" s="13" t="s">
        <v>530</v>
      </c>
      <c r="C78" s="14">
        <v>7</v>
      </c>
      <c r="D78" s="14">
        <v>7</v>
      </c>
      <c r="E78" s="11"/>
      <c r="F78" s="11"/>
      <c r="G78" s="11"/>
      <c r="H78" s="11"/>
      <c r="I78" s="20">
        <v>0</v>
      </c>
      <c r="J78" s="21" t="s">
        <v>615</v>
      </c>
      <c r="K78" s="11"/>
      <c r="L78" s="11"/>
      <c r="M78" s="11"/>
      <c r="N78" s="11"/>
    </row>
    <row r="79" spans="1:14" s="1" customFormat="1" ht="132">
      <c r="A79" s="13" t="s">
        <v>529</v>
      </c>
      <c r="B79" s="13" t="s">
        <v>532</v>
      </c>
      <c r="C79" s="14">
        <v>6</v>
      </c>
      <c r="D79" s="14">
        <v>6</v>
      </c>
      <c r="E79" s="11"/>
      <c r="F79" s="11"/>
      <c r="G79" s="11"/>
      <c r="H79" s="11"/>
      <c r="I79" s="20">
        <v>0</v>
      </c>
      <c r="J79" s="21" t="s">
        <v>616</v>
      </c>
      <c r="K79" s="11"/>
      <c r="L79" s="11"/>
      <c r="M79" s="11"/>
      <c r="N79" s="11"/>
    </row>
  </sheetData>
  <sheetProtection/>
  <mergeCells count="12">
    <mergeCell ref="A1:N1"/>
    <mergeCell ref="M2:N2"/>
    <mergeCell ref="M3:N3"/>
    <mergeCell ref="D4:G4"/>
    <mergeCell ref="L4:N4"/>
    <mergeCell ref="A4:A5"/>
    <mergeCell ref="B4:B5"/>
    <mergeCell ref="C4:C5"/>
    <mergeCell ref="H4:H5"/>
    <mergeCell ref="I4:I5"/>
    <mergeCell ref="J4:J5"/>
    <mergeCell ref="K4:K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396"/>
  <sheetViews>
    <sheetView workbookViewId="0" topLeftCell="A1">
      <selection activeCell="F35" sqref="F35"/>
    </sheetView>
  </sheetViews>
  <sheetFormatPr defaultColWidth="5.8515625" defaultRowHeight="12.75"/>
  <cols>
    <col min="1" max="1" width="44.140625" style="200" customWidth="1"/>
    <col min="2" max="2" width="16.7109375" style="200" customWidth="1"/>
    <col min="3" max="3" width="33.7109375" style="200" customWidth="1"/>
    <col min="4" max="4" width="16.7109375" style="200" customWidth="1"/>
    <col min="5" max="5" width="33.8515625" style="200" customWidth="1"/>
    <col min="6" max="6" width="16.7109375" style="200" customWidth="1"/>
    <col min="7" max="7" width="19.421875" style="200" customWidth="1"/>
    <col min="8" max="8" width="9.7109375" style="200" bestFit="1" customWidth="1"/>
    <col min="9" max="16384" width="5.8515625" style="200" customWidth="1"/>
  </cols>
  <sheetData>
    <row r="1" spans="1:6" ht="30.75" customHeight="1">
      <c r="A1" s="29" t="s">
        <v>5</v>
      </c>
      <c r="B1" s="29"/>
      <c r="C1" s="29"/>
      <c r="D1" s="29"/>
      <c r="E1" s="29"/>
      <c r="F1" s="29"/>
    </row>
    <row r="2" spans="1:6" ht="12.75" customHeight="1">
      <c r="A2" s="201"/>
      <c r="B2" s="201"/>
      <c r="C2" s="201"/>
      <c r="D2" s="201"/>
      <c r="E2" s="201"/>
      <c r="F2" s="228" t="s">
        <v>6</v>
      </c>
    </row>
    <row r="3" spans="1:251" s="196" customFormat="1" ht="12.75" customHeight="1">
      <c r="A3" s="202" t="s">
        <v>7</v>
      </c>
      <c r="C3" s="203"/>
      <c r="D3" s="203"/>
      <c r="E3" s="229"/>
      <c r="F3" s="229" t="s">
        <v>8</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197"/>
      <c r="HN3" s="197"/>
      <c r="HO3" s="197"/>
      <c r="HP3" s="197"/>
      <c r="HQ3" s="197"/>
      <c r="HR3" s="197"/>
      <c r="HS3" s="197"/>
      <c r="HT3" s="197"/>
      <c r="HU3" s="197"/>
      <c r="HV3" s="197"/>
      <c r="HW3" s="197"/>
      <c r="HX3" s="197"/>
      <c r="HY3" s="197"/>
      <c r="HZ3" s="197"/>
      <c r="IA3" s="197"/>
      <c r="IB3" s="197"/>
      <c r="IC3" s="197"/>
      <c r="ID3" s="197"/>
      <c r="IE3" s="197"/>
      <c r="IF3" s="197"/>
      <c r="IG3" s="197"/>
      <c r="IH3" s="197"/>
      <c r="II3" s="197"/>
      <c r="IJ3" s="197"/>
      <c r="IK3" s="197"/>
      <c r="IL3" s="197"/>
      <c r="IM3" s="197"/>
      <c r="IN3" s="197"/>
      <c r="IO3" s="197"/>
      <c r="IP3" s="197"/>
      <c r="IQ3" s="197"/>
    </row>
    <row r="4" spans="1:6" s="197" customFormat="1" ht="18.75" customHeight="1">
      <c r="A4" s="204" t="s">
        <v>9</v>
      </c>
      <c r="B4" s="204"/>
      <c r="C4" s="205" t="s">
        <v>10</v>
      </c>
      <c r="D4" s="205"/>
      <c r="E4" s="205"/>
      <c r="F4" s="205"/>
    </row>
    <row r="5" spans="1:6" s="198" customFormat="1" ht="18.75" customHeight="1">
      <c r="A5" s="206" t="s">
        <v>11</v>
      </c>
      <c r="B5" s="207" t="s">
        <v>12</v>
      </c>
      <c r="C5" s="206" t="s">
        <v>13</v>
      </c>
      <c r="D5" s="207" t="s">
        <v>12</v>
      </c>
      <c r="E5" s="206" t="s">
        <v>14</v>
      </c>
      <c r="F5" s="207" t="s">
        <v>12</v>
      </c>
    </row>
    <row r="6" spans="1:8" s="199" customFormat="1" ht="18.75" customHeight="1">
      <c r="A6" s="208" t="s">
        <v>15</v>
      </c>
      <c r="B6" s="209">
        <v>4868</v>
      </c>
      <c r="C6" s="210" t="s">
        <v>16</v>
      </c>
      <c r="D6" s="209">
        <v>2761.56</v>
      </c>
      <c r="E6" s="157" t="s">
        <v>17</v>
      </c>
      <c r="F6" s="157">
        <v>7.68</v>
      </c>
      <c r="G6" s="230"/>
      <c r="H6" s="230"/>
    </row>
    <row r="7" spans="1:6" s="199" customFormat="1" ht="18.75" customHeight="1">
      <c r="A7" s="208" t="s">
        <v>18</v>
      </c>
      <c r="B7" s="209">
        <v>20</v>
      </c>
      <c r="C7" s="211" t="s">
        <v>19</v>
      </c>
      <c r="D7" s="209">
        <v>1125.12</v>
      </c>
      <c r="E7" s="157" t="s">
        <v>20</v>
      </c>
      <c r="F7" s="157"/>
    </row>
    <row r="8" spans="1:6" s="199" customFormat="1" ht="18.75" customHeight="1">
      <c r="A8" s="208" t="s">
        <v>21</v>
      </c>
      <c r="B8" s="209"/>
      <c r="C8" s="210" t="s">
        <v>22</v>
      </c>
      <c r="D8" s="212">
        <v>488.45</v>
      </c>
      <c r="E8" s="157" t="s">
        <v>23</v>
      </c>
      <c r="F8" s="157"/>
    </row>
    <row r="9" spans="1:7" s="199" customFormat="1" ht="18.75" customHeight="1">
      <c r="A9" s="208" t="s">
        <v>24</v>
      </c>
      <c r="B9" s="209"/>
      <c r="C9" s="210" t="s">
        <v>25</v>
      </c>
      <c r="D9" s="213">
        <v>53.01</v>
      </c>
      <c r="E9" s="157" t="s">
        <v>26</v>
      </c>
      <c r="F9" s="157"/>
      <c r="G9" s="230"/>
    </row>
    <row r="10" spans="1:6" s="199" customFormat="1" ht="18.75" customHeight="1">
      <c r="A10" s="208" t="s">
        <v>27</v>
      </c>
      <c r="B10" s="212"/>
      <c r="C10" s="210" t="s">
        <v>28</v>
      </c>
      <c r="D10" s="209">
        <v>350.78</v>
      </c>
      <c r="E10" s="157" t="s">
        <v>29</v>
      </c>
      <c r="F10" s="157"/>
    </row>
    <row r="11" spans="1:6" s="199" customFormat="1" ht="18.75" customHeight="1">
      <c r="A11" s="208" t="s">
        <v>30</v>
      </c>
      <c r="B11" s="213"/>
      <c r="C11" s="214" t="s">
        <v>31</v>
      </c>
      <c r="D11" s="209">
        <v>522.89</v>
      </c>
      <c r="E11" s="157" t="s">
        <v>32</v>
      </c>
      <c r="F11" s="157"/>
    </row>
    <row r="12" spans="1:7" s="199" customFormat="1" ht="18.75" customHeight="1">
      <c r="A12" s="208" t="s">
        <v>33</v>
      </c>
      <c r="B12" s="209">
        <v>20</v>
      </c>
      <c r="C12" s="214" t="s">
        <v>34</v>
      </c>
      <c r="D12" s="209">
        <v>221.31</v>
      </c>
      <c r="E12" s="157" t="s">
        <v>35</v>
      </c>
      <c r="F12" s="157"/>
      <c r="G12" s="230"/>
    </row>
    <row r="13" spans="1:7" s="199" customFormat="1" ht="18.75" customHeight="1">
      <c r="A13" s="208" t="s">
        <v>36</v>
      </c>
      <c r="B13" s="212"/>
      <c r="C13" s="211" t="s">
        <v>37</v>
      </c>
      <c r="D13" s="209"/>
      <c r="E13" s="157" t="s">
        <v>38</v>
      </c>
      <c r="F13" s="157">
        <v>391.72</v>
      </c>
      <c r="G13" s="230"/>
    </row>
    <row r="14" spans="1:6" s="199" customFormat="1" ht="18.75" customHeight="1">
      <c r="A14" s="208" t="s">
        <v>39</v>
      </c>
      <c r="B14" s="213"/>
      <c r="C14" s="210" t="s">
        <v>40</v>
      </c>
      <c r="D14" s="209">
        <v>1623.4</v>
      </c>
      <c r="E14" s="157" t="s">
        <v>41</v>
      </c>
      <c r="F14" s="157"/>
    </row>
    <row r="15" spans="1:6" s="199" customFormat="1" ht="18.75" customHeight="1">
      <c r="A15" s="215" t="s">
        <v>42</v>
      </c>
      <c r="B15" s="212"/>
      <c r="C15" s="216" t="s">
        <v>43</v>
      </c>
      <c r="D15" s="212">
        <v>405.39</v>
      </c>
      <c r="E15" s="157" t="s">
        <v>44</v>
      </c>
      <c r="F15" s="157">
        <v>131.17</v>
      </c>
    </row>
    <row r="16" spans="1:6" s="199" customFormat="1" ht="18.75" customHeight="1">
      <c r="A16" s="217"/>
      <c r="B16" s="218"/>
      <c r="C16" s="219" t="s">
        <v>45</v>
      </c>
      <c r="D16" s="209">
        <v>14.88</v>
      </c>
      <c r="E16" s="157" t="s">
        <v>46</v>
      </c>
      <c r="F16" s="157"/>
    </row>
    <row r="17" spans="1:7" s="199" customFormat="1" ht="18.75" customHeight="1">
      <c r="A17" s="215"/>
      <c r="B17" s="220"/>
      <c r="C17" s="219" t="s">
        <v>47</v>
      </c>
      <c r="D17" s="209">
        <v>4</v>
      </c>
      <c r="E17" s="157" t="s">
        <v>48</v>
      </c>
      <c r="F17" s="157">
        <v>3839.49</v>
      </c>
      <c r="G17" s="230"/>
    </row>
    <row r="18" spans="1:6" s="199" customFormat="1" ht="18.75" customHeight="1">
      <c r="A18" s="221"/>
      <c r="B18" s="220"/>
      <c r="C18" s="216" t="s">
        <v>49</v>
      </c>
      <c r="D18" s="209">
        <v>14.3</v>
      </c>
      <c r="E18" s="157" t="s">
        <v>50</v>
      </c>
      <c r="F18" s="157"/>
    </row>
    <row r="19" spans="1:6" s="199" customFormat="1" ht="18.75" customHeight="1">
      <c r="A19" s="221"/>
      <c r="B19" s="220"/>
      <c r="C19" s="219" t="s">
        <v>51</v>
      </c>
      <c r="D19" s="209">
        <v>46.9</v>
      </c>
      <c r="E19" s="157" t="s">
        <v>52</v>
      </c>
      <c r="F19" s="157"/>
    </row>
    <row r="20" spans="1:6" s="199" customFormat="1" ht="18.75" customHeight="1">
      <c r="A20" s="221"/>
      <c r="B20" s="222"/>
      <c r="C20" s="219" t="s">
        <v>53</v>
      </c>
      <c r="D20" s="209">
        <v>0.6</v>
      </c>
      <c r="E20" s="157" t="s">
        <v>54</v>
      </c>
      <c r="F20" s="157"/>
    </row>
    <row r="21" spans="1:6" s="199" customFormat="1" ht="18.75" customHeight="1">
      <c r="A21" s="215"/>
      <c r="B21" s="222"/>
      <c r="C21" s="219" t="s">
        <v>55</v>
      </c>
      <c r="D21" s="209">
        <v>89.3</v>
      </c>
      <c r="E21" s="157" t="s">
        <v>56</v>
      </c>
      <c r="F21" s="157"/>
    </row>
    <row r="22" spans="1:6" s="199" customFormat="1" ht="18.75" customHeight="1">
      <c r="A22" s="215"/>
      <c r="B22" s="223"/>
      <c r="C22" s="224" t="s">
        <v>57</v>
      </c>
      <c r="D22" s="209"/>
      <c r="E22" s="157" t="s">
        <v>58</v>
      </c>
      <c r="F22" s="157"/>
    </row>
    <row r="23" spans="1:6" s="199" customFormat="1" ht="18.75" customHeight="1">
      <c r="A23" s="215"/>
      <c r="B23" s="223"/>
      <c r="C23" s="224" t="s">
        <v>59</v>
      </c>
      <c r="D23" s="209">
        <v>10</v>
      </c>
      <c r="E23" s="157" t="s">
        <v>60</v>
      </c>
      <c r="F23" s="157"/>
    </row>
    <row r="24" spans="1:6" s="199" customFormat="1" ht="18.75" customHeight="1">
      <c r="A24" s="215"/>
      <c r="B24" s="225"/>
      <c r="C24" s="215" t="s">
        <v>61</v>
      </c>
      <c r="D24" s="209">
        <v>1.4</v>
      </c>
      <c r="E24" s="157" t="s">
        <v>62</v>
      </c>
      <c r="F24" s="157">
        <v>221.31</v>
      </c>
    </row>
    <row r="25" spans="1:7" s="199" customFormat="1" ht="18.75" customHeight="1">
      <c r="A25" s="215"/>
      <c r="B25" s="225"/>
      <c r="C25" s="211" t="s">
        <v>63</v>
      </c>
      <c r="D25" s="209">
        <v>148.5</v>
      </c>
      <c r="E25" s="157" t="s">
        <v>64</v>
      </c>
      <c r="F25" s="157">
        <v>296.63</v>
      </c>
      <c r="G25" s="230"/>
    </row>
    <row r="26" spans="1:6" s="199" customFormat="1" ht="18.75" customHeight="1">
      <c r="A26" s="215"/>
      <c r="B26" s="225"/>
      <c r="C26" s="211" t="s">
        <v>65</v>
      </c>
      <c r="D26" s="209">
        <v>74.5</v>
      </c>
      <c r="E26" s="157" t="s">
        <v>66</v>
      </c>
      <c r="F26" s="157"/>
    </row>
    <row r="27" spans="1:6" s="199" customFormat="1" ht="18.75" customHeight="1">
      <c r="A27" s="208"/>
      <c r="B27" s="225"/>
      <c r="C27" s="211" t="s">
        <v>67</v>
      </c>
      <c r="D27" s="209">
        <v>813.63</v>
      </c>
      <c r="E27" s="157" t="s">
        <v>68</v>
      </c>
      <c r="F27" s="157"/>
    </row>
    <row r="28" spans="1:6" s="199" customFormat="1" ht="18.75" customHeight="1">
      <c r="A28" s="208"/>
      <c r="B28" s="225"/>
      <c r="C28" s="211" t="s">
        <v>69</v>
      </c>
      <c r="D28" s="209">
        <v>3.04</v>
      </c>
      <c r="E28" s="157" t="s">
        <v>70</v>
      </c>
      <c r="F28" s="157"/>
    </row>
    <row r="29" spans="1:6" s="199" customFormat="1" ht="18.75" customHeight="1">
      <c r="A29" s="208"/>
      <c r="B29" s="225"/>
      <c r="C29" s="215" t="s">
        <v>71</v>
      </c>
      <c r="D29" s="209"/>
      <c r="E29" s="157" t="s">
        <v>72</v>
      </c>
      <c r="F29" s="157"/>
    </row>
    <row r="30" spans="1:6" s="199" customFormat="1" ht="18.75" customHeight="1">
      <c r="A30" s="208"/>
      <c r="B30" s="225"/>
      <c r="C30" s="215" t="s">
        <v>73</v>
      </c>
      <c r="D30" s="209">
        <v>500</v>
      </c>
      <c r="E30" s="211"/>
      <c r="F30" s="231"/>
    </row>
    <row r="31" spans="1:6" s="199" customFormat="1" ht="18.75" customHeight="1">
      <c r="A31" s="215"/>
      <c r="B31" s="222"/>
      <c r="C31" s="215" t="s">
        <v>74</v>
      </c>
      <c r="D31" s="212"/>
      <c r="E31" s="215"/>
      <c r="F31" s="231"/>
    </row>
    <row r="32" spans="1:6" s="199" customFormat="1" ht="18.75" customHeight="1">
      <c r="A32" s="215"/>
      <c r="B32" s="222"/>
      <c r="C32" s="215" t="s">
        <v>75</v>
      </c>
      <c r="D32" s="212"/>
      <c r="E32" s="215"/>
      <c r="F32" s="231"/>
    </row>
    <row r="33" spans="1:6" s="198" customFormat="1" ht="18.75" customHeight="1">
      <c r="A33" s="226"/>
      <c r="B33" s="226"/>
      <c r="C33" s="215" t="s">
        <v>76</v>
      </c>
      <c r="D33" s="226"/>
      <c r="E33" s="226"/>
      <c r="F33" s="226"/>
    </row>
    <row r="34" spans="1:6" ht="18.75" customHeight="1">
      <c r="A34" s="206" t="s">
        <v>77</v>
      </c>
      <c r="B34" s="212">
        <v>4888</v>
      </c>
      <c r="C34" s="227" t="s">
        <v>78</v>
      </c>
      <c r="D34" s="212">
        <v>4888</v>
      </c>
      <c r="E34" s="227" t="s">
        <v>78</v>
      </c>
      <c r="F34" s="212">
        <v>4888</v>
      </c>
    </row>
    <row r="35" spans="5:6" ht="12">
      <c r="E35" s="232"/>
      <c r="F35" s="232"/>
    </row>
    <row r="36" ht="12">
      <c r="E36" s="232"/>
    </row>
    <row r="37" spans="5:6" ht="12">
      <c r="E37" s="232"/>
      <c r="F37" s="232"/>
    </row>
    <row r="38" spans="5:6" ht="12">
      <c r="E38" s="232"/>
      <c r="F38" s="232"/>
    </row>
    <row r="39" spans="5:6" ht="12">
      <c r="E39" s="232"/>
      <c r="F39" s="232"/>
    </row>
    <row r="40" spans="5:6" ht="12">
      <c r="E40" s="232"/>
      <c r="F40" s="232"/>
    </row>
    <row r="41" spans="5:6" ht="12">
      <c r="E41" s="232"/>
      <c r="F41" s="232"/>
    </row>
    <row r="42" spans="5:6" ht="12">
      <c r="E42" s="232"/>
      <c r="F42" s="232"/>
    </row>
    <row r="43" spans="5:6" ht="12">
      <c r="E43" s="232"/>
      <c r="F43" s="232"/>
    </row>
    <row r="44" spans="5:6" ht="12">
      <c r="E44" s="232"/>
      <c r="F44" s="232"/>
    </row>
    <row r="45" spans="5:6" ht="12">
      <c r="E45" s="232"/>
      <c r="F45" s="232"/>
    </row>
    <row r="46" spans="5:6" ht="12">
      <c r="E46" s="232"/>
      <c r="F46" s="232"/>
    </row>
    <row r="47" spans="5:6" ht="12">
      <c r="E47" s="232"/>
      <c r="F47" s="232"/>
    </row>
    <row r="48" spans="5:6" ht="12">
      <c r="E48" s="232"/>
      <c r="F48" s="232"/>
    </row>
    <row r="49" spans="5:6" ht="12">
      <c r="E49" s="232"/>
      <c r="F49" s="232"/>
    </row>
    <row r="50" spans="5:6" ht="12">
      <c r="E50" s="232"/>
      <c r="F50" s="232"/>
    </row>
    <row r="51" spans="5:6" ht="12">
      <c r="E51" s="232"/>
      <c r="F51" s="232"/>
    </row>
    <row r="52" spans="5:6" ht="12">
      <c r="E52" s="232"/>
      <c r="F52" s="232"/>
    </row>
    <row r="53" spans="5:6" ht="12">
      <c r="E53" s="232"/>
      <c r="F53" s="232"/>
    </row>
    <row r="54" spans="5:6" ht="12">
      <c r="E54" s="232"/>
      <c r="F54" s="232"/>
    </row>
    <row r="55" spans="5:6" ht="12">
      <c r="E55" s="232"/>
      <c r="F55" s="232"/>
    </row>
    <row r="56" spans="5:6" ht="12">
      <c r="E56" s="232"/>
      <c r="F56" s="232"/>
    </row>
    <row r="57" spans="5:6" ht="12">
      <c r="E57" s="232"/>
      <c r="F57" s="232"/>
    </row>
    <row r="58" spans="5:6" ht="12">
      <c r="E58" s="232"/>
      <c r="F58" s="232"/>
    </row>
    <row r="59" spans="5:6" ht="12">
      <c r="E59" s="232"/>
      <c r="F59" s="232"/>
    </row>
    <row r="60" spans="5:6" ht="12">
      <c r="E60" s="232"/>
      <c r="F60" s="232"/>
    </row>
    <row r="61" spans="5:6" ht="12">
      <c r="E61" s="232"/>
      <c r="F61" s="232"/>
    </row>
    <row r="62" spans="5:6" ht="12">
      <c r="E62" s="232"/>
      <c r="F62" s="232"/>
    </row>
    <row r="63" spans="5:6" ht="12">
      <c r="E63" s="232"/>
      <c r="F63" s="232"/>
    </row>
    <row r="64" spans="5:6" ht="12">
      <c r="E64" s="232"/>
      <c r="F64" s="232"/>
    </row>
    <row r="65" spans="5:6" ht="12">
      <c r="E65" s="232"/>
      <c r="F65" s="232"/>
    </row>
    <row r="66" spans="5:6" ht="12">
      <c r="E66" s="232"/>
      <c r="F66" s="232"/>
    </row>
    <row r="67" spans="5:6" ht="12">
      <c r="E67" s="232"/>
      <c r="F67" s="232"/>
    </row>
    <row r="68" spans="5:6" ht="12">
      <c r="E68" s="232"/>
      <c r="F68" s="232"/>
    </row>
    <row r="69" spans="5:6" ht="12">
      <c r="E69" s="232"/>
      <c r="F69" s="232"/>
    </row>
    <row r="70" spans="5:6" ht="12">
      <c r="E70" s="232"/>
      <c r="F70" s="232"/>
    </row>
    <row r="71" spans="5:6" ht="12">
      <c r="E71" s="232"/>
      <c r="F71" s="232"/>
    </row>
    <row r="72" spans="5:6" ht="12">
      <c r="E72" s="232"/>
      <c r="F72" s="232"/>
    </row>
    <row r="73" spans="5:6" ht="12">
      <c r="E73" s="232"/>
      <c r="F73" s="232"/>
    </row>
    <row r="74" spans="5:6" ht="12">
      <c r="E74" s="232"/>
      <c r="F74" s="232"/>
    </row>
    <row r="75" spans="5:6" ht="12">
      <c r="E75" s="232"/>
      <c r="F75" s="232"/>
    </row>
    <row r="76" spans="5:6" ht="12">
      <c r="E76" s="232"/>
      <c r="F76" s="232"/>
    </row>
    <row r="77" spans="5:6" ht="12">
      <c r="E77" s="232"/>
      <c r="F77" s="232"/>
    </row>
    <row r="78" spans="5:6" ht="12">
      <c r="E78" s="232"/>
      <c r="F78" s="232"/>
    </row>
    <row r="79" spans="5:6" ht="12">
      <c r="E79" s="232"/>
      <c r="F79" s="232"/>
    </row>
    <row r="80" spans="5:6" ht="12">
      <c r="E80" s="232"/>
      <c r="F80" s="232"/>
    </row>
    <row r="81" spans="5:6" ht="12">
      <c r="E81" s="232"/>
      <c r="F81" s="232"/>
    </row>
    <row r="82" spans="5:6" ht="12">
      <c r="E82" s="232"/>
      <c r="F82" s="232"/>
    </row>
    <row r="83" spans="5:6" ht="12">
      <c r="E83" s="232"/>
      <c r="F83" s="232"/>
    </row>
    <row r="84" spans="5:6" ht="12">
      <c r="E84" s="232"/>
      <c r="F84" s="232"/>
    </row>
    <row r="85" spans="5:6" ht="12">
      <c r="E85" s="232"/>
      <c r="F85" s="232"/>
    </row>
    <row r="86" spans="5:6" ht="12">
      <c r="E86" s="232"/>
      <c r="F86" s="232"/>
    </row>
    <row r="87" spans="5:6" ht="12">
      <c r="E87" s="232"/>
      <c r="F87" s="232"/>
    </row>
    <row r="88" spans="5:6" ht="12">
      <c r="E88" s="232"/>
      <c r="F88" s="232"/>
    </row>
    <row r="89" spans="5:6" ht="12">
      <c r="E89" s="232"/>
      <c r="F89" s="232"/>
    </row>
    <row r="90" spans="5:6" ht="12">
      <c r="E90" s="232"/>
      <c r="F90" s="232"/>
    </row>
    <row r="91" spans="5:6" ht="12">
      <c r="E91" s="232"/>
      <c r="F91" s="232"/>
    </row>
    <row r="92" spans="5:6" ht="12">
      <c r="E92" s="232"/>
      <c r="F92" s="232"/>
    </row>
    <row r="93" spans="5:6" ht="12">
      <c r="E93" s="232"/>
      <c r="F93" s="232"/>
    </row>
    <row r="94" spans="5:6" ht="12">
      <c r="E94" s="232"/>
      <c r="F94" s="232"/>
    </row>
    <row r="95" spans="5:6" ht="12">
      <c r="E95" s="232"/>
      <c r="F95" s="232"/>
    </row>
    <row r="96" spans="5:6" ht="12">
      <c r="E96" s="232"/>
      <c r="F96" s="232"/>
    </row>
    <row r="97" spans="5:6" ht="12">
      <c r="E97" s="232"/>
      <c r="F97" s="232"/>
    </row>
    <row r="98" spans="5:6" ht="12">
      <c r="E98" s="232"/>
      <c r="F98" s="232"/>
    </row>
    <row r="99" spans="5:6" ht="12">
      <c r="E99" s="232"/>
      <c r="F99" s="232"/>
    </row>
    <row r="100" spans="5:6" ht="12">
      <c r="E100" s="232"/>
      <c r="F100" s="232"/>
    </row>
    <row r="101" spans="5:6" ht="12">
      <c r="E101" s="232"/>
      <c r="F101" s="232"/>
    </row>
    <row r="102" spans="5:6" ht="12">
      <c r="E102" s="232"/>
      <c r="F102" s="232"/>
    </row>
    <row r="103" spans="5:6" ht="12">
      <c r="E103" s="232"/>
      <c r="F103" s="232"/>
    </row>
    <row r="104" spans="5:6" ht="12">
      <c r="E104" s="232"/>
      <c r="F104" s="232"/>
    </row>
    <row r="105" spans="5:6" ht="12">
      <c r="E105" s="232"/>
      <c r="F105" s="232"/>
    </row>
    <row r="106" spans="5:6" ht="12">
      <c r="E106" s="232"/>
      <c r="F106" s="232"/>
    </row>
    <row r="107" spans="5:6" ht="12">
      <c r="E107" s="232"/>
      <c r="F107" s="232"/>
    </row>
    <row r="108" spans="5:6" ht="12">
      <c r="E108" s="232"/>
      <c r="F108" s="232"/>
    </row>
    <row r="109" spans="5:6" ht="12">
      <c r="E109" s="232"/>
      <c r="F109" s="232"/>
    </row>
    <row r="110" spans="5:6" ht="12">
      <c r="E110" s="232"/>
      <c r="F110" s="232"/>
    </row>
    <row r="111" spans="5:6" ht="12">
      <c r="E111" s="232"/>
      <c r="F111" s="232"/>
    </row>
    <row r="112" spans="5:6" ht="12">
      <c r="E112" s="232"/>
      <c r="F112" s="232"/>
    </row>
    <row r="113" spans="5:6" ht="12">
      <c r="E113" s="232"/>
      <c r="F113" s="232"/>
    </row>
    <row r="114" spans="5:6" ht="12">
      <c r="E114" s="232"/>
      <c r="F114" s="232"/>
    </row>
    <row r="115" spans="5:6" ht="12">
      <c r="E115" s="232"/>
      <c r="F115" s="232"/>
    </row>
    <row r="116" spans="5:6" ht="12">
      <c r="E116" s="232"/>
      <c r="F116" s="232"/>
    </row>
    <row r="117" spans="5:6" ht="12">
      <c r="E117" s="232"/>
      <c r="F117" s="232"/>
    </row>
    <row r="118" spans="5:6" ht="12">
      <c r="E118" s="232"/>
      <c r="F118" s="232"/>
    </row>
    <row r="119" spans="5:6" ht="12">
      <c r="E119" s="232"/>
      <c r="F119" s="232"/>
    </row>
    <row r="120" spans="5:6" ht="12">
      <c r="E120" s="232"/>
      <c r="F120" s="232"/>
    </row>
    <row r="121" spans="5:6" ht="12">
      <c r="E121" s="232"/>
      <c r="F121" s="232"/>
    </row>
    <row r="122" spans="5:6" ht="12">
      <c r="E122" s="232"/>
      <c r="F122" s="232"/>
    </row>
    <row r="123" spans="5:6" ht="12">
      <c r="E123" s="232"/>
      <c r="F123" s="232"/>
    </row>
    <row r="124" spans="5:6" ht="12">
      <c r="E124" s="232"/>
      <c r="F124" s="232"/>
    </row>
    <row r="125" spans="5:6" ht="12">
      <c r="E125" s="232"/>
      <c r="F125" s="232"/>
    </row>
    <row r="126" spans="5:6" ht="12">
      <c r="E126" s="232"/>
      <c r="F126" s="232"/>
    </row>
    <row r="127" spans="5:6" ht="12">
      <c r="E127" s="232"/>
      <c r="F127" s="232"/>
    </row>
    <row r="128" spans="5:6" ht="12">
      <c r="E128" s="232"/>
      <c r="F128" s="232"/>
    </row>
    <row r="129" spans="5:6" ht="12">
      <c r="E129" s="232"/>
      <c r="F129" s="232"/>
    </row>
    <row r="130" spans="5:6" ht="12">
      <c r="E130" s="232"/>
      <c r="F130" s="232"/>
    </row>
    <row r="131" spans="5:6" ht="12">
      <c r="E131" s="232"/>
      <c r="F131" s="232"/>
    </row>
    <row r="132" spans="5:6" ht="12">
      <c r="E132" s="232"/>
      <c r="F132" s="232"/>
    </row>
    <row r="133" spans="5:6" ht="12">
      <c r="E133" s="232"/>
      <c r="F133" s="232"/>
    </row>
    <row r="134" spans="5:6" ht="12">
      <c r="E134" s="232"/>
      <c r="F134" s="232"/>
    </row>
    <row r="135" spans="5:6" ht="12">
      <c r="E135" s="232"/>
      <c r="F135" s="232"/>
    </row>
    <row r="136" spans="5:6" ht="12">
      <c r="E136" s="232"/>
      <c r="F136" s="232"/>
    </row>
    <row r="137" spans="5:6" ht="12">
      <c r="E137" s="232"/>
      <c r="F137" s="232"/>
    </row>
    <row r="138" spans="5:6" ht="12">
      <c r="E138" s="232"/>
      <c r="F138" s="232"/>
    </row>
    <row r="139" spans="5:6" ht="12">
      <c r="E139" s="232"/>
      <c r="F139" s="232"/>
    </row>
    <row r="140" spans="5:6" ht="12">
      <c r="E140" s="232"/>
      <c r="F140" s="232"/>
    </row>
    <row r="141" spans="5:6" ht="12">
      <c r="E141" s="232"/>
      <c r="F141" s="232"/>
    </row>
    <row r="142" spans="5:6" ht="12">
      <c r="E142" s="232"/>
      <c r="F142" s="232"/>
    </row>
    <row r="143" spans="5:6" ht="12">
      <c r="E143" s="232"/>
      <c r="F143" s="232"/>
    </row>
    <row r="144" spans="5:6" ht="12">
      <c r="E144" s="232"/>
      <c r="F144" s="232"/>
    </row>
    <row r="145" spans="5:6" ht="12">
      <c r="E145" s="232"/>
      <c r="F145" s="232"/>
    </row>
    <row r="146" spans="5:6" ht="12">
      <c r="E146" s="232"/>
      <c r="F146" s="232"/>
    </row>
    <row r="147" spans="5:6" ht="12">
      <c r="E147" s="232"/>
      <c r="F147" s="232"/>
    </row>
    <row r="148" spans="5:6" ht="12">
      <c r="E148" s="232"/>
      <c r="F148" s="232"/>
    </row>
    <row r="149" spans="5:6" ht="12">
      <c r="E149" s="232"/>
      <c r="F149" s="232"/>
    </row>
    <row r="150" spans="5:6" ht="12">
      <c r="E150" s="232"/>
      <c r="F150" s="232"/>
    </row>
    <row r="151" spans="5:6" ht="12">
      <c r="E151" s="232"/>
      <c r="F151" s="232"/>
    </row>
    <row r="152" spans="5:6" ht="12">
      <c r="E152" s="232"/>
      <c r="F152" s="232"/>
    </row>
    <row r="153" spans="5:6" ht="12">
      <c r="E153" s="232"/>
      <c r="F153" s="232"/>
    </row>
    <row r="154" spans="5:6" ht="12">
      <c r="E154" s="232"/>
      <c r="F154" s="232"/>
    </row>
    <row r="155" spans="5:6" ht="12">
      <c r="E155" s="232"/>
      <c r="F155" s="232"/>
    </row>
    <row r="156" spans="5:6" ht="12">
      <c r="E156" s="232"/>
      <c r="F156" s="232"/>
    </row>
    <row r="157" spans="5:6" ht="12">
      <c r="E157" s="232"/>
      <c r="F157" s="232"/>
    </row>
    <row r="158" spans="5:6" ht="12">
      <c r="E158" s="232"/>
      <c r="F158" s="232"/>
    </row>
    <row r="159" spans="5:6" ht="12">
      <c r="E159" s="232"/>
      <c r="F159" s="232"/>
    </row>
    <row r="160" spans="5:6" ht="12">
      <c r="E160" s="232"/>
      <c r="F160" s="232"/>
    </row>
    <row r="161" spans="5:6" ht="12">
      <c r="E161" s="232"/>
      <c r="F161" s="232"/>
    </row>
    <row r="162" spans="5:6" ht="12">
      <c r="E162" s="232"/>
      <c r="F162" s="232"/>
    </row>
    <row r="163" spans="5:6" ht="12">
      <c r="E163" s="232"/>
      <c r="F163" s="232"/>
    </row>
    <row r="164" spans="5:6" ht="12">
      <c r="E164" s="232"/>
      <c r="F164" s="232"/>
    </row>
    <row r="165" spans="5:6" ht="12">
      <c r="E165" s="232"/>
      <c r="F165" s="232"/>
    </row>
    <row r="166" spans="5:6" ht="12">
      <c r="E166" s="232"/>
      <c r="F166" s="232"/>
    </row>
    <row r="167" spans="5:6" ht="12">
      <c r="E167" s="232"/>
      <c r="F167" s="232"/>
    </row>
    <row r="168" spans="5:6" ht="12">
      <c r="E168" s="232"/>
      <c r="F168" s="232"/>
    </row>
    <row r="169" spans="5:6" ht="12">
      <c r="E169" s="232"/>
      <c r="F169" s="232"/>
    </row>
    <row r="170" spans="5:6" ht="12">
      <c r="E170" s="232"/>
      <c r="F170" s="232"/>
    </row>
    <row r="171" spans="5:6" ht="12">
      <c r="E171" s="232"/>
      <c r="F171" s="232"/>
    </row>
    <row r="172" spans="5:6" ht="12">
      <c r="E172" s="232"/>
      <c r="F172" s="232"/>
    </row>
    <row r="173" spans="5:6" ht="12">
      <c r="E173" s="232"/>
      <c r="F173" s="232"/>
    </row>
    <row r="174" spans="5:6" ht="12">
      <c r="E174" s="232"/>
      <c r="F174" s="232"/>
    </row>
    <row r="175" spans="5:6" ht="12">
      <c r="E175" s="232"/>
      <c r="F175" s="232"/>
    </row>
    <row r="176" spans="5:6" ht="12">
      <c r="E176" s="232"/>
      <c r="F176" s="232"/>
    </row>
    <row r="177" spans="5:6" ht="12">
      <c r="E177" s="232"/>
      <c r="F177" s="232"/>
    </row>
    <row r="178" spans="5:6" ht="12">
      <c r="E178" s="232"/>
      <c r="F178" s="232"/>
    </row>
    <row r="179" spans="5:6" ht="12">
      <c r="E179" s="232"/>
      <c r="F179" s="232"/>
    </row>
    <row r="180" spans="5:6" ht="12">
      <c r="E180" s="232"/>
      <c r="F180" s="232"/>
    </row>
    <row r="181" spans="5:6" ht="12">
      <c r="E181" s="232"/>
      <c r="F181" s="232"/>
    </row>
    <row r="182" spans="5:6" ht="12">
      <c r="E182" s="232"/>
      <c r="F182" s="232"/>
    </row>
    <row r="183" spans="5:6" ht="12">
      <c r="E183" s="232"/>
      <c r="F183" s="232"/>
    </row>
    <row r="184" spans="5:6" ht="12">
      <c r="E184" s="232"/>
      <c r="F184" s="232"/>
    </row>
    <row r="185" spans="5:6" ht="12">
      <c r="E185" s="232"/>
      <c r="F185" s="232"/>
    </row>
    <row r="186" spans="5:6" ht="12">
      <c r="E186" s="232"/>
      <c r="F186" s="232"/>
    </row>
    <row r="187" spans="5:6" ht="12">
      <c r="E187" s="232"/>
      <c r="F187" s="232"/>
    </row>
    <row r="188" spans="5:6" ht="12">
      <c r="E188" s="232"/>
      <c r="F188" s="232"/>
    </row>
    <row r="189" spans="5:6" ht="12">
      <c r="E189" s="232"/>
      <c r="F189" s="232"/>
    </row>
    <row r="190" spans="5:6" ht="12">
      <c r="E190" s="232"/>
      <c r="F190" s="232"/>
    </row>
    <row r="191" spans="5:6" ht="12">
      <c r="E191" s="232"/>
      <c r="F191" s="232"/>
    </row>
    <row r="192" spans="5:6" ht="12">
      <c r="E192" s="232"/>
      <c r="F192" s="232"/>
    </row>
    <row r="193" spans="5:6" ht="12">
      <c r="E193" s="232"/>
      <c r="F193" s="232"/>
    </row>
    <row r="194" spans="5:6" ht="12">
      <c r="E194" s="232"/>
      <c r="F194" s="232"/>
    </row>
    <row r="195" spans="5:6" ht="12">
      <c r="E195" s="232"/>
      <c r="F195" s="232"/>
    </row>
    <row r="196" spans="5:6" ht="12">
      <c r="E196" s="232"/>
      <c r="F196" s="232"/>
    </row>
    <row r="197" spans="5:6" ht="12">
      <c r="E197" s="232"/>
      <c r="F197" s="232"/>
    </row>
    <row r="198" spans="5:6" ht="12">
      <c r="E198" s="232"/>
      <c r="F198" s="232"/>
    </row>
    <row r="199" spans="5:6" ht="12">
      <c r="E199" s="232"/>
      <c r="F199" s="232"/>
    </row>
    <row r="200" spans="5:6" ht="12">
      <c r="E200" s="232"/>
      <c r="F200" s="232"/>
    </row>
    <row r="201" spans="5:6" ht="12">
      <c r="E201" s="232"/>
      <c r="F201" s="232"/>
    </row>
    <row r="202" spans="5:6" ht="12">
      <c r="E202" s="232"/>
      <c r="F202" s="232"/>
    </row>
    <row r="203" spans="5:6" ht="12">
      <c r="E203" s="232"/>
      <c r="F203" s="232"/>
    </row>
    <row r="204" spans="5:6" ht="12">
      <c r="E204" s="232"/>
      <c r="F204" s="232"/>
    </row>
    <row r="205" spans="5:6" ht="12">
      <c r="E205" s="232"/>
      <c r="F205" s="232"/>
    </row>
    <row r="206" spans="5:6" ht="12">
      <c r="E206" s="232"/>
      <c r="F206" s="232"/>
    </row>
    <row r="207" spans="5:6" ht="12">
      <c r="E207" s="232"/>
      <c r="F207" s="232"/>
    </row>
    <row r="208" spans="5:6" ht="12">
      <c r="E208" s="232"/>
      <c r="F208" s="232"/>
    </row>
    <row r="209" spans="5:6" ht="12">
      <c r="E209" s="232"/>
      <c r="F209" s="232"/>
    </row>
    <row r="210" spans="5:6" ht="12">
      <c r="E210" s="232"/>
      <c r="F210" s="232"/>
    </row>
    <row r="211" spans="5:6" ht="12">
      <c r="E211" s="232"/>
      <c r="F211" s="232"/>
    </row>
    <row r="212" spans="5:6" ht="12">
      <c r="E212" s="232"/>
      <c r="F212" s="232"/>
    </row>
    <row r="213" spans="5:6" ht="12">
      <c r="E213" s="232"/>
      <c r="F213" s="232"/>
    </row>
    <row r="214" spans="5:6" ht="12">
      <c r="E214" s="232"/>
      <c r="F214" s="232"/>
    </row>
    <row r="215" spans="5:6" ht="12">
      <c r="E215" s="232"/>
      <c r="F215" s="232"/>
    </row>
    <row r="216" spans="5:6" ht="12">
      <c r="E216" s="232"/>
      <c r="F216" s="232"/>
    </row>
    <row r="217" spans="5:6" ht="12">
      <c r="E217" s="232"/>
      <c r="F217" s="232"/>
    </row>
    <row r="218" spans="5:6" ht="12">
      <c r="E218" s="232"/>
      <c r="F218" s="232"/>
    </row>
    <row r="219" spans="5:6" ht="12">
      <c r="E219" s="232"/>
      <c r="F219" s="232"/>
    </row>
    <row r="220" spans="5:6" ht="12">
      <c r="E220" s="232"/>
      <c r="F220" s="232"/>
    </row>
    <row r="221" spans="5:6" ht="12">
      <c r="E221" s="232"/>
      <c r="F221" s="232"/>
    </row>
    <row r="222" spans="5:6" ht="12">
      <c r="E222" s="232"/>
      <c r="F222" s="232"/>
    </row>
    <row r="223" spans="5:6" ht="12">
      <c r="E223" s="232"/>
      <c r="F223" s="232"/>
    </row>
    <row r="224" spans="5:6" ht="12">
      <c r="E224" s="232"/>
      <c r="F224" s="232"/>
    </row>
    <row r="225" spans="5:6" ht="12">
      <c r="E225" s="232"/>
      <c r="F225" s="232"/>
    </row>
    <row r="226" spans="5:6" ht="12">
      <c r="E226" s="232"/>
      <c r="F226" s="232"/>
    </row>
    <row r="227" spans="5:6" ht="12">
      <c r="E227" s="232"/>
      <c r="F227" s="232"/>
    </row>
    <row r="228" spans="5:6" ht="12">
      <c r="E228" s="232"/>
      <c r="F228" s="232"/>
    </row>
    <row r="229" spans="5:6" ht="12">
      <c r="E229" s="232"/>
      <c r="F229" s="232"/>
    </row>
    <row r="230" spans="5:6" ht="12">
      <c r="E230" s="232"/>
      <c r="F230" s="232"/>
    </row>
    <row r="231" spans="5:6" ht="12">
      <c r="E231" s="232"/>
      <c r="F231" s="232"/>
    </row>
    <row r="232" spans="5:6" ht="12">
      <c r="E232" s="232"/>
      <c r="F232" s="232"/>
    </row>
    <row r="233" spans="5:6" ht="12">
      <c r="E233" s="232"/>
      <c r="F233" s="232"/>
    </row>
    <row r="234" spans="5:6" ht="12">
      <c r="E234" s="232"/>
      <c r="F234" s="232"/>
    </row>
    <row r="235" spans="5:6" ht="12">
      <c r="E235" s="232"/>
      <c r="F235" s="232"/>
    </row>
    <row r="236" spans="5:6" ht="12">
      <c r="E236" s="232"/>
      <c r="F236" s="232"/>
    </row>
    <row r="237" spans="5:6" ht="12">
      <c r="E237" s="232"/>
      <c r="F237" s="232"/>
    </row>
    <row r="238" spans="5:6" ht="12">
      <c r="E238" s="232"/>
      <c r="F238" s="232"/>
    </row>
    <row r="239" spans="5:6" ht="12">
      <c r="E239" s="232"/>
      <c r="F239" s="232"/>
    </row>
    <row r="240" spans="5:6" ht="12">
      <c r="E240" s="232"/>
      <c r="F240" s="232"/>
    </row>
    <row r="241" spans="5:6" ht="12">
      <c r="E241" s="232"/>
      <c r="F241" s="232"/>
    </row>
    <row r="242" spans="5:6" ht="12">
      <c r="E242" s="232"/>
      <c r="F242" s="232"/>
    </row>
    <row r="243" spans="5:6" ht="12">
      <c r="E243" s="232"/>
      <c r="F243" s="232"/>
    </row>
    <row r="244" spans="5:6" ht="12">
      <c r="E244" s="232"/>
      <c r="F244" s="232"/>
    </row>
    <row r="245" spans="5:6" ht="12">
      <c r="E245" s="232"/>
      <c r="F245" s="232"/>
    </row>
    <row r="246" spans="5:6" ht="12">
      <c r="E246" s="232"/>
      <c r="F246" s="232"/>
    </row>
    <row r="247" spans="5:6" ht="12">
      <c r="E247" s="232"/>
      <c r="F247" s="232"/>
    </row>
    <row r="248" spans="5:6" ht="12">
      <c r="E248" s="232"/>
      <c r="F248" s="232"/>
    </row>
    <row r="249" spans="5:6" ht="12">
      <c r="E249" s="232"/>
      <c r="F249" s="232"/>
    </row>
    <row r="250" spans="5:6" ht="12">
      <c r="E250" s="232"/>
      <c r="F250" s="232"/>
    </row>
    <row r="251" spans="5:6" ht="12">
      <c r="E251" s="232"/>
      <c r="F251" s="232"/>
    </row>
    <row r="252" spans="5:6" ht="12">
      <c r="E252" s="232"/>
      <c r="F252" s="232"/>
    </row>
    <row r="253" spans="5:6" ht="12">
      <c r="E253" s="232"/>
      <c r="F253" s="232"/>
    </row>
    <row r="254" spans="5:6" ht="12">
      <c r="E254" s="232"/>
      <c r="F254" s="232"/>
    </row>
    <row r="255" spans="5:6" ht="12">
      <c r="E255" s="232"/>
      <c r="F255" s="232"/>
    </row>
    <row r="256" spans="5:6" ht="12">
      <c r="E256" s="232"/>
      <c r="F256" s="232"/>
    </row>
    <row r="257" spans="5:6" ht="12">
      <c r="E257" s="232"/>
      <c r="F257" s="232"/>
    </row>
    <row r="258" spans="5:6" ht="12">
      <c r="E258" s="232"/>
      <c r="F258" s="232"/>
    </row>
    <row r="259" spans="5:6" ht="12">
      <c r="E259" s="232"/>
      <c r="F259" s="232"/>
    </row>
    <row r="260" spans="5:6" ht="12">
      <c r="E260" s="232"/>
      <c r="F260" s="232"/>
    </row>
    <row r="261" spans="5:6" ht="12">
      <c r="E261" s="232"/>
      <c r="F261" s="232"/>
    </row>
    <row r="262" spans="5:6" ht="12">
      <c r="E262" s="232"/>
      <c r="F262" s="232"/>
    </row>
    <row r="263" spans="5:6" ht="12">
      <c r="E263" s="232"/>
      <c r="F263" s="232"/>
    </row>
    <row r="264" spans="5:6" ht="12">
      <c r="E264" s="232"/>
      <c r="F264" s="232"/>
    </row>
    <row r="265" spans="5:6" ht="12">
      <c r="E265" s="232"/>
      <c r="F265" s="232"/>
    </row>
    <row r="266" spans="5:6" ht="12">
      <c r="E266" s="232"/>
      <c r="F266" s="232"/>
    </row>
    <row r="267" spans="5:6" ht="12">
      <c r="E267" s="232"/>
      <c r="F267" s="232"/>
    </row>
    <row r="268" spans="5:6" ht="12">
      <c r="E268" s="232"/>
      <c r="F268" s="232"/>
    </row>
    <row r="269" spans="5:6" ht="12">
      <c r="E269" s="232"/>
      <c r="F269" s="232"/>
    </row>
    <row r="270" spans="5:6" ht="12">
      <c r="E270" s="232"/>
      <c r="F270" s="232"/>
    </row>
    <row r="271" spans="5:6" ht="12">
      <c r="E271" s="232"/>
      <c r="F271" s="232"/>
    </row>
    <row r="272" spans="5:6" ht="12">
      <c r="E272" s="232"/>
      <c r="F272" s="232"/>
    </row>
    <row r="273" spans="5:6" ht="12">
      <c r="E273" s="232"/>
      <c r="F273" s="232"/>
    </row>
    <row r="274" spans="5:6" ht="12">
      <c r="E274" s="232"/>
      <c r="F274" s="232"/>
    </row>
    <row r="275" spans="5:6" ht="12">
      <c r="E275" s="232"/>
      <c r="F275" s="232"/>
    </row>
    <row r="276" spans="5:6" ht="12">
      <c r="E276" s="232"/>
      <c r="F276" s="232"/>
    </row>
    <row r="277" spans="5:6" ht="12">
      <c r="E277" s="232"/>
      <c r="F277" s="232"/>
    </row>
    <row r="278" spans="5:6" ht="12">
      <c r="E278" s="232"/>
      <c r="F278" s="232"/>
    </row>
    <row r="279" spans="5:6" ht="12">
      <c r="E279" s="232"/>
      <c r="F279" s="232"/>
    </row>
    <row r="280" spans="5:6" ht="12">
      <c r="E280" s="232"/>
      <c r="F280" s="232"/>
    </row>
    <row r="281" spans="5:6" ht="12">
      <c r="E281" s="232"/>
      <c r="F281" s="232"/>
    </row>
    <row r="282" spans="5:6" ht="12">
      <c r="E282" s="232"/>
      <c r="F282" s="232"/>
    </row>
    <row r="283" spans="5:6" ht="12">
      <c r="E283" s="232"/>
      <c r="F283" s="232"/>
    </row>
    <row r="284" spans="5:6" ht="12">
      <c r="E284" s="232"/>
      <c r="F284" s="232"/>
    </row>
    <row r="285" spans="5:6" ht="12">
      <c r="E285" s="232"/>
      <c r="F285" s="232"/>
    </row>
    <row r="286" spans="5:6" ht="12">
      <c r="E286" s="232"/>
      <c r="F286" s="232"/>
    </row>
    <row r="287" spans="5:6" ht="12">
      <c r="E287" s="232"/>
      <c r="F287" s="232"/>
    </row>
    <row r="288" spans="5:6" ht="12">
      <c r="E288" s="232"/>
      <c r="F288" s="232"/>
    </row>
    <row r="289" spans="5:6" ht="12">
      <c r="E289" s="232"/>
      <c r="F289" s="232"/>
    </row>
    <row r="290" spans="5:6" ht="12">
      <c r="E290" s="232"/>
      <c r="F290" s="232"/>
    </row>
    <row r="291" spans="5:6" ht="12">
      <c r="E291" s="232"/>
      <c r="F291" s="232"/>
    </row>
    <row r="292" spans="5:6" ht="12">
      <c r="E292" s="232"/>
      <c r="F292" s="232"/>
    </row>
    <row r="293" spans="5:6" ht="12">
      <c r="E293" s="232"/>
      <c r="F293" s="232"/>
    </row>
    <row r="294" spans="5:6" ht="12">
      <c r="E294" s="232"/>
      <c r="F294" s="232"/>
    </row>
    <row r="295" spans="5:6" ht="12">
      <c r="E295" s="232"/>
      <c r="F295" s="232"/>
    </row>
    <row r="296" spans="5:6" ht="12">
      <c r="E296" s="232"/>
      <c r="F296" s="232"/>
    </row>
    <row r="297" spans="5:6" ht="12">
      <c r="E297" s="232"/>
      <c r="F297" s="232"/>
    </row>
    <row r="298" spans="5:6" ht="12">
      <c r="E298" s="232"/>
      <c r="F298" s="232"/>
    </row>
    <row r="299" spans="5:6" ht="12">
      <c r="E299" s="232"/>
      <c r="F299" s="232"/>
    </row>
    <row r="300" spans="5:6" ht="12">
      <c r="E300" s="232"/>
      <c r="F300" s="232"/>
    </row>
    <row r="301" spans="5:6" ht="12">
      <c r="E301" s="232"/>
      <c r="F301" s="232"/>
    </row>
    <row r="302" spans="5:6" ht="12">
      <c r="E302" s="232"/>
      <c r="F302" s="232"/>
    </row>
    <row r="303" spans="5:6" ht="12">
      <c r="E303" s="232"/>
      <c r="F303" s="232"/>
    </row>
    <row r="304" spans="5:6" ht="12">
      <c r="E304" s="232"/>
      <c r="F304" s="232"/>
    </row>
    <row r="305" spans="5:6" ht="12">
      <c r="E305" s="232"/>
      <c r="F305" s="232"/>
    </row>
    <row r="306" spans="5:6" ht="12">
      <c r="E306" s="232"/>
      <c r="F306" s="232"/>
    </row>
    <row r="307" spans="5:6" ht="12">
      <c r="E307" s="232"/>
      <c r="F307" s="232"/>
    </row>
    <row r="308" spans="5:6" ht="12">
      <c r="E308" s="232"/>
      <c r="F308" s="232"/>
    </row>
    <row r="309" spans="5:6" ht="12">
      <c r="E309" s="232"/>
      <c r="F309" s="232"/>
    </row>
    <row r="310" spans="5:6" ht="12">
      <c r="E310" s="232"/>
      <c r="F310" s="232"/>
    </row>
    <row r="311" spans="5:6" ht="12">
      <c r="E311" s="232"/>
      <c r="F311" s="232"/>
    </row>
    <row r="312" spans="5:6" ht="12">
      <c r="E312" s="232"/>
      <c r="F312" s="232"/>
    </row>
    <row r="313" spans="5:6" ht="12">
      <c r="E313" s="232"/>
      <c r="F313" s="232"/>
    </row>
    <row r="314" spans="5:6" ht="12">
      <c r="E314" s="232"/>
      <c r="F314" s="232"/>
    </row>
    <row r="315" spans="5:6" ht="12">
      <c r="E315" s="232"/>
      <c r="F315" s="232"/>
    </row>
    <row r="316" spans="5:6" ht="12">
      <c r="E316" s="232"/>
      <c r="F316" s="232"/>
    </row>
    <row r="317" spans="5:6" ht="12">
      <c r="E317" s="232"/>
      <c r="F317" s="232"/>
    </row>
    <row r="318" spans="5:6" ht="12">
      <c r="E318" s="232"/>
      <c r="F318" s="232"/>
    </row>
    <row r="319" spans="5:6" ht="12">
      <c r="E319" s="232"/>
      <c r="F319" s="232"/>
    </row>
    <row r="320" spans="5:6" ht="12">
      <c r="E320" s="232"/>
      <c r="F320" s="232"/>
    </row>
    <row r="321" spans="5:6" ht="12">
      <c r="E321" s="232"/>
      <c r="F321" s="232"/>
    </row>
    <row r="322" spans="5:6" ht="12">
      <c r="E322" s="232"/>
      <c r="F322" s="232"/>
    </row>
    <row r="323" spans="5:6" ht="12">
      <c r="E323" s="232"/>
      <c r="F323" s="232"/>
    </row>
    <row r="324" spans="5:6" ht="12">
      <c r="E324" s="232"/>
      <c r="F324" s="232"/>
    </row>
    <row r="325" spans="5:6" ht="12">
      <c r="E325" s="232"/>
      <c r="F325" s="232"/>
    </row>
    <row r="326" spans="5:6" ht="12">
      <c r="E326" s="232"/>
      <c r="F326" s="232"/>
    </row>
    <row r="327" spans="5:6" ht="12">
      <c r="E327" s="232"/>
      <c r="F327" s="232"/>
    </row>
    <row r="328" spans="5:6" ht="12">
      <c r="E328" s="232"/>
      <c r="F328" s="232"/>
    </row>
    <row r="329" spans="5:6" ht="12">
      <c r="E329" s="232"/>
      <c r="F329" s="232"/>
    </row>
    <row r="330" spans="5:6" ht="12">
      <c r="E330" s="232"/>
      <c r="F330" s="232"/>
    </row>
    <row r="331" spans="5:6" ht="12">
      <c r="E331" s="232"/>
      <c r="F331" s="232"/>
    </row>
    <row r="332" spans="5:6" ht="12">
      <c r="E332" s="232"/>
      <c r="F332" s="232"/>
    </row>
    <row r="333" spans="5:6" ht="12">
      <c r="E333" s="232"/>
      <c r="F333" s="232"/>
    </row>
    <row r="334" spans="5:6" ht="12">
      <c r="E334" s="232"/>
      <c r="F334" s="232"/>
    </row>
    <row r="335" spans="5:6" ht="12">
      <c r="E335" s="232"/>
      <c r="F335" s="232"/>
    </row>
    <row r="336" spans="5:6" ht="12">
      <c r="E336" s="232"/>
      <c r="F336" s="232"/>
    </row>
    <row r="337" spans="5:6" ht="12">
      <c r="E337" s="232"/>
      <c r="F337" s="232"/>
    </row>
    <row r="338" spans="5:6" ht="12">
      <c r="E338" s="232"/>
      <c r="F338" s="232"/>
    </row>
    <row r="339" spans="5:6" ht="12">
      <c r="E339" s="232"/>
      <c r="F339" s="232"/>
    </row>
    <row r="340" spans="5:6" ht="12">
      <c r="E340" s="232"/>
      <c r="F340" s="232"/>
    </row>
    <row r="341" spans="5:6" ht="12">
      <c r="E341" s="232"/>
      <c r="F341" s="232"/>
    </row>
    <row r="342" spans="5:6" ht="12">
      <c r="E342" s="232"/>
      <c r="F342" s="232"/>
    </row>
    <row r="343" spans="5:6" ht="12">
      <c r="E343" s="232"/>
      <c r="F343" s="232"/>
    </row>
    <row r="344" spans="5:6" ht="12">
      <c r="E344" s="232"/>
      <c r="F344" s="232"/>
    </row>
    <row r="345" spans="5:6" ht="12">
      <c r="E345" s="232"/>
      <c r="F345" s="232"/>
    </row>
    <row r="346" spans="5:6" ht="12">
      <c r="E346" s="232"/>
      <c r="F346" s="232"/>
    </row>
    <row r="347" spans="5:6" ht="12">
      <c r="E347" s="232"/>
      <c r="F347" s="232"/>
    </row>
    <row r="348" spans="5:6" ht="12">
      <c r="E348" s="232"/>
      <c r="F348" s="232"/>
    </row>
    <row r="349" spans="5:6" ht="12">
      <c r="E349" s="232"/>
      <c r="F349" s="232"/>
    </row>
    <row r="350" spans="5:6" ht="12">
      <c r="E350" s="232"/>
      <c r="F350" s="232"/>
    </row>
    <row r="351" spans="5:6" ht="12">
      <c r="E351" s="232"/>
      <c r="F351" s="232"/>
    </row>
    <row r="352" spans="5:6" ht="12">
      <c r="E352" s="232"/>
      <c r="F352" s="232"/>
    </row>
    <row r="353" spans="5:6" ht="12">
      <c r="E353" s="232"/>
      <c r="F353" s="232"/>
    </row>
    <row r="354" spans="5:6" ht="12">
      <c r="E354" s="232"/>
      <c r="F354" s="232"/>
    </row>
    <row r="355" spans="5:6" ht="12">
      <c r="E355" s="232"/>
      <c r="F355" s="232"/>
    </row>
    <row r="356" spans="5:6" ht="12">
      <c r="E356" s="232"/>
      <c r="F356" s="232"/>
    </row>
    <row r="357" spans="5:6" ht="12">
      <c r="E357" s="232"/>
      <c r="F357" s="232"/>
    </row>
    <row r="358" spans="5:6" ht="12">
      <c r="E358" s="232"/>
      <c r="F358" s="232"/>
    </row>
    <row r="359" spans="5:6" ht="12">
      <c r="E359" s="232"/>
      <c r="F359" s="232"/>
    </row>
    <row r="360" spans="5:6" ht="12">
      <c r="E360" s="232"/>
      <c r="F360" s="232"/>
    </row>
    <row r="361" spans="5:6" ht="12">
      <c r="E361" s="232"/>
      <c r="F361" s="232"/>
    </row>
    <row r="362" spans="5:6" ht="12">
      <c r="E362" s="232"/>
      <c r="F362" s="232"/>
    </row>
    <row r="363" spans="5:6" ht="12">
      <c r="E363" s="232"/>
      <c r="F363" s="232"/>
    </row>
    <row r="364" spans="5:6" ht="12">
      <c r="E364" s="232"/>
      <c r="F364" s="232"/>
    </row>
    <row r="365" spans="5:6" ht="12">
      <c r="E365" s="232"/>
      <c r="F365" s="232"/>
    </row>
    <row r="366" spans="5:6" ht="12">
      <c r="E366" s="232"/>
      <c r="F366" s="232"/>
    </row>
    <row r="367" spans="5:6" ht="12">
      <c r="E367" s="232"/>
      <c r="F367" s="232"/>
    </row>
    <row r="368" spans="5:6" ht="12">
      <c r="E368" s="232"/>
      <c r="F368" s="232"/>
    </row>
    <row r="369" spans="5:6" ht="12">
      <c r="E369" s="232"/>
      <c r="F369" s="232"/>
    </row>
    <row r="370" spans="5:6" ht="12">
      <c r="E370" s="232"/>
      <c r="F370" s="232"/>
    </row>
    <row r="371" spans="5:6" ht="12">
      <c r="E371" s="232"/>
      <c r="F371" s="232"/>
    </row>
    <row r="372" spans="5:6" ht="12">
      <c r="E372" s="232"/>
      <c r="F372" s="232"/>
    </row>
    <row r="373" spans="5:6" ht="12">
      <c r="E373" s="232"/>
      <c r="F373" s="232"/>
    </row>
    <row r="374" spans="5:6" ht="12">
      <c r="E374" s="232"/>
      <c r="F374" s="232"/>
    </row>
    <row r="375" spans="5:6" ht="12">
      <c r="E375" s="232"/>
      <c r="F375" s="232"/>
    </row>
    <row r="376" spans="5:6" ht="12">
      <c r="E376" s="232"/>
      <c r="F376" s="232"/>
    </row>
    <row r="377" spans="5:6" ht="12">
      <c r="E377" s="232"/>
      <c r="F377" s="232"/>
    </row>
    <row r="378" spans="5:6" ht="12">
      <c r="E378" s="232"/>
      <c r="F378" s="232"/>
    </row>
    <row r="379" spans="5:6" ht="12">
      <c r="E379" s="232"/>
      <c r="F379" s="232"/>
    </row>
    <row r="380" spans="5:6" ht="12">
      <c r="E380" s="232"/>
      <c r="F380" s="232"/>
    </row>
    <row r="381" spans="5:6" ht="12">
      <c r="E381" s="232"/>
      <c r="F381" s="232"/>
    </row>
    <row r="382" spans="5:6" ht="12">
      <c r="E382" s="232"/>
      <c r="F382" s="232"/>
    </row>
    <row r="383" spans="5:6" ht="12">
      <c r="E383" s="232"/>
      <c r="F383" s="232"/>
    </row>
    <row r="384" spans="5:6" ht="12">
      <c r="E384" s="232"/>
      <c r="F384" s="232"/>
    </row>
    <row r="385" spans="5:6" ht="12">
      <c r="E385" s="232"/>
      <c r="F385" s="232"/>
    </row>
    <row r="386" spans="5:6" ht="12">
      <c r="E386" s="232"/>
      <c r="F386" s="232"/>
    </row>
    <row r="387" spans="5:6" ht="12">
      <c r="E387" s="232"/>
      <c r="F387" s="232"/>
    </row>
    <row r="388" spans="5:6" ht="12">
      <c r="E388" s="232"/>
      <c r="F388" s="232"/>
    </row>
    <row r="389" spans="5:6" ht="12">
      <c r="E389" s="232"/>
      <c r="F389" s="232"/>
    </row>
    <row r="390" spans="5:6" ht="12">
      <c r="E390" s="232"/>
      <c r="F390" s="232"/>
    </row>
    <row r="391" spans="5:6" ht="12">
      <c r="E391" s="232"/>
      <c r="F391" s="232"/>
    </row>
    <row r="392" spans="5:6" ht="12">
      <c r="E392" s="232"/>
      <c r="F392" s="232"/>
    </row>
    <row r="393" spans="5:6" ht="12">
      <c r="E393" s="232"/>
      <c r="F393" s="232"/>
    </row>
    <row r="394" spans="5:6" ht="12">
      <c r="E394" s="232"/>
      <c r="F394" s="232"/>
    </row>
    <row r="395" ht="12">
      <c r="F395" s="232"/>
    </row>
    <row r="396" ht="12">
      <c r="F396" s="232"/>
    </row>
  </sheetData>
  <sheetProtection/>
  <mergeCells count="2">
    <mergeCell ref="A1:F1"/>
    <mergeCell ref="C4:F4"/>
  </mergeCells>
  <printOptions horizontalCentered="1"/>
  <pageMargins left="0.75" right="0.75" top="0.7900000000000001" bottom="0.63"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49"/>
  <sheetViews>
    <sheetView zoomScaleSheetLayoutView="100" workbookViewId="0" topLeftCell="A1">
      <selection activeCell="A3" sqref="A3"/>
    </sheetView>
  </sheetViews>
  <sheetFormatPr defaultColWidth="9.140625" defaultRowHeight="12.75"/>
  <cols>
    <col min="1" max="3" width="5.421875" style="0" customWidth="1"/>
    <col min="4" max="4" width="37.28125" style="0" customWidth="1"/>
    <col min="5" max="6" width="15.8515625" style="0" customWidth="1"/>
    <col min="7" max="7" width="14.7109375" style="0" customWidth="1"/>
    <col min="8" max="9" width="16.00390625" style="0" customWidth="1"/>
    <col min="10" max="10" width="9.7109375" style="0" bestFit="1" customWidth="1"/>
    <col min="12" max="12" width="16.8515625" style="0" customWidth="1"/>
  </cols>
  <sheetData>
    <row r="1" spans="1:9" ht="20.25">
      <c r="A1" s="74" t="s">
        <v>79</v>
      </c>
      <c r="B1" s="74"/>
      <c r="C1" s="74"/>
      <c r="D1" s="74"/>
      <c r="E1" s="74"/>
      <c r="F1" s="74"/>
      <c r="G1" s="74"/>
      <c r="H1" s="74"/>
      <c r="I1" s="74"/>
    </row>
    <row r="2" ht="16.5">
      <c r="I2" s="69" t="s">
        <v>80</v>
      </c>
    </row>
    <row r="3" spans="1:9" ht="18.75">
      <c r="A3" s="6" t="s">
        <v>7</v>
      </c>
      <c r="B3" s="185"/>
      <c r="C3" s="185"/>
      <c r="D3" s="185"/>
      <c r="E3" s="185"/>
      <c r="F3" s="185"/>
      <c r="G3" s="185"/>
      <c r="H3" s="185"/>
      <c r="I3" s="194" t="s">
        <v>8</v>
      </c>
    </row>
    <row r="4" spans="1:9" s="67" customFormat="1" ht="15" customHeight="1">
      <c r="A4" s="163" t="s">
        <v>81</v>
      </c>
      <c r="B4" s="163"/>
      <c r="C4" s="163"/>
      <c r="D4" s="163" t="s">
        <v>82</v>
      </c>
      <c r="E4" s="164" t="s">
        <v>83</v>
      </c>
      <c r="F4" s="164" t="s">
        <v>84</v>
      </c>
      <c r="G4" s="164" t="s">
        <v>85</v>
      </c>
      <c r="H4" s="164" t="s">
        <v>86</v>
      </c>
      <c r="I4" s="164" t="s">
        <v>87</v>
      </c>
    </row>
    <row r="5" spans="1:9" s="67" customFormat="1" ht="15" customHeight="1">
      <c r="A5" s="163"/>
      <c r="B5" s="163" t="s">
        <v>88</v>
      </c>
      <c r="C5" s="163" t="s">
        <v>88</v>
      </c>
      <c r="D5" s="163" t="s">
        <v>88</v>
      </c>
      <c r="E5" s="164" t="s">
        <v>88</v>
      </c>
      <c r="F5" s="164" t="s">
        <v>88</v>
      </c>
      <c r="G5" s="164" t="s">
        <v>88</v>
      </c>
      <c r="H5" s="164" t="s">
        <v>88</v>
      </c>
      <c r="I5" s="164" t="s">
        <v>89</v>
      </c>
    </row>
    <row r="6" spans="1:9" s="67" customFormat="1" ht="15" customHeight="1">
      <c r="A6" s="163"/>
      <c r="B6" s="163" t="s">
        <v>88</v>
      </c>
      <c r="C6" s="163" t="s">
        <v>88</v>
      </c>
      <c r="D6" s="163" t="s">
        <v>88</v>
      </c>
      <c r="E6" s="164" t="s">
        <v>88</v>
      </c>
      <c r="F6" s="164" t="s">
        <v>88</v>
      </c>
      <c r="G6" s="164" t="s">
        <v>88</v>
      </c>
      <c r="H6" s="164" t="s">
        <v>88</v>
      </c>
      <c r="I6" s="164" t="s">
        <v>88</v>
      </c>
    </row>
    <row r="7" spans="1:9" s="67" customFormat="1" ht="15" customHeight="1">
      <c r="A7" s="163"/>
      <c r="B7" s="163" t="s">
        <v>88</v>
      </c>
      <c r="C7" s="163" t="s">
        <v>88</v>
      </c>
      <c r="D7" s="163" t="s">
        <v>88</v>
      </c>
      <c r="E7" s="164" t="s">
        <v>88</v>
      </c>
      <c r="F7" s="164" t="s">
        <v>88</v>
      </c>
      <c r="G7" s="164" t="s">
        <v>88</v>
      </c>
      <c r="H7" s="164" t="s">
        <v>88</v>
      </c>
      <c r="I7" s="164" t="s">
        <v>88</v>
      </c>
    </row>
    <row r="8" spans="1:9" s="67" customFormat="1" ht="19.5" customHeight="1">
      <c r="A8" s="163" t="s">
        <v>90</v>
      </c>
      <c r="B8" s="163" t="s">
        <v>91</v>
      </c>
      <c r="C8" s="163" t="s">
        <v>92</v>
      </c>
      <c r="D8" s="163" t="s">
        <v>93</v>
      </c>
      <c r="E8" s="164">
        <v>1</v>
      </c>
      <c r="F8" s="164" t="s">
        <v>94</v>
      </c>
      <c r="G8" s="164" t="s">
        <v>95</v>
      </c>
      <c r="H8" s="164" t="s">
        <v>96</v>
      </c>
      <c r="I8" s="164">
        <v>5</v>
      </c>
    </row>
    <row r="9" spans="1:9" s="67" customFormat="1" ht="19.5" customHeight="1">
      <c r="A9" s="163"/>
      <c r="B9" s="163" t="s">
        <v>88</v>
      </c>
      <c r="C9" s="163" t="s">
        <v>88</v>
      </c>
      <c r="D9" s="186" t="s">
        <v>97</v>
      </c>
      <c r="E9" s="165">
        <f>E10+E13+E18+E23+E43+E46</f>
        <v>4888</v>
      </c>
      <c r="F9" s="165">
        <f>F10+F13+F18+F23+F43+F46</f>
        <v>4868</v>
      </c>
      <c r="G9" s="165">
        <f>G10+G13+G18+G23+G43+G46</f>
        <v>20</v>
      </c>
      <c r="H9" s="165"/>
      <c r="I9" s="165"/>
    </row>
    <row r="10" spans="1:12" s="183" customFormat="1" ht="18.75" customHeight="1">
      <c r="A10" s="132" t="s">
        <v>98</v>
      </c>
      <c r="B10" s="132"/>
      <c r="C10" s="132"/>
      <c r="D10" s="92" t="s">
        <v>17</v>
      </c>
      <c r="E10" s="166">
        <f>E11</f>
        <v>7.68</v>
      </c>
      <c r="F10" s="166">
        <f>F11</f>
        <v>7.68</v>
      </c>
      <c r="G10" s="166"/>
      <c r="H10" s="165"/>
      <c r="I10" s="180"/>
      <c r="J10" s="184"/>
      <c r="L10" s="184"/>
    </row>
    <row r="11" spans="1:12" s="183" customFormat="1" ht="18.75" customHeight="1">
      <c r="A11" s="132" t="s">
        <v>98</v>
      </c>
      <c r="B11" s="132" t="s">
        <v>99</v>
      </c>
      <c r="C11" s="132"/>
      <c r="D11" s="92" t="s">
        <v>100</v>
      </c>
      <c r="E11" s="166">
        <f>E12</f>
        <v>7.68</v>
      </c>
      <c r="F11" s="166">
        <f>F12</f>
        <v>7.68</v>
      </c>
      <c r="G11" s="166"/>
      <c r="H11" s="165"/>
      <c r="I11" s="180"/>
      <c r="J11" s="184"/>
      <c r="L11" s="184"/>
    </row>
    <row r="12" spans="1:9" s="67" customFormat="1" ht="18.75" customHeight="1">
      <c r="A12" s="133" t="s">
        <v>98</v>
      </c>
      <c r="B12" s="133" t="s">
        <v>99</v>
      </c>
      <c r="C12" s="133" t="s">
        <v>101</v>
      </c>
      <c r="D12" s="94" t="s">
        <v>102</v>
      </c>
      <c r="E12" s="158">
        <v>7.68</v>
      </c>
      <c r="F12" s="158">
        <v>7.68</v>
      </c>
      <c r="G12" s="158"/>
      <c r="H12" s="181"/>
      <c r="I12" s="167"/>
    </row>
    <row r="13" spans="1:12" s="183" customFormat="1" ht="18.75" customHeight="1">
      <c r="A13" s="132" t="s">
        <v>103</v>
      </c>
      <c r="B13" s="132"/>
      <c r="C13" s="132"/>
      <c r="D13" s="92" t="s">
        <v>38</v>
      </c>
      <c r="E13" s="166">
        <f>E14+E16</f>
        <v>391.72</v>
      </c>
      <c r="F13" s="166">
        <f>F14+F16</f>
        <v>391.72</v>
      </c>
      <c r="G13" s="166"/>
      <c r="H13" s="165"/>
      <c r="I13" s="180"/>
      <c r="J13" s="184"/>
      <c r="L13" s="195"/>
    </row>
    <row r="14" spans="1:12" s="183" customFormat="1" ht="18.75" customHeight="1">
      <c r="A14" s="132" t="s">
        <v>103</v>
      </c>
      <c r="B14" s="132" t="s">
        <v>104</v>
      </c>
      <c r="C14" s="132"/>
      <c r="D14" s="92" t="s">
        <v>105</v>
      </c>
      <c r="E14" s="166">
        <f>E15</f>
        <v>387.54</v>
      </c>
      <c r="F14" s="166">
        <f>F15</f>
        <v>387.54</v>
      </c>
      <c r="G14" s="166"/>
      <c r="H14" s="165"/>
      <c r="I14" s="180"/>
      <c r="J14" s="184"/>
      <c r="L14" s="184"/>
    </row>
    <row r="15" spans="1:9" s="67" customFormat="1" ht="18.75" customHeight="1">
      <c r="A15" s="133" t="s">
        <v>103</v>
      </c>
      <c r="B15" s="133" t="s">
        <v>104</v>
      </c>
      <c r="C15" s="133" t="s">
        <v>104</v>
      </c>
      <c r="D15" s="94" t="s">
        <v>106</v>
      </c>
      <c r="E15" s="158">
        <v>387.54</v>
      </c>
      <c r="F15" s="158">
        <v>387.54</v>
      </c>
      <c r="G15" s="158"/>
      <c r="H15" s="181"/>
      <c r="I15" s="167"/>
    </row>
    <row r="16" spans="1:12" s="183" customFormat="1" ht="18.75" customHeight="1">
      <c r="A16" s="132" t="s">
        <v>103</v>
      </c>
      <c r="B16" s="132" t="s">
        <v>107</v>
      </c>
      <c r="C16" s="132"/>
      <c r="D16" s="92" t="s">
        <v>108</v>
      </c>
      <c r="E16" s="166">
        <f>E17</f>
        <v>4.18</v>
      </c>
      <c r="F16" s="166">
        <f>F17</f>
        <v>4.18</v>
      </c>
      <c r="G16" s="166"/>
      <c r="H16" s="165"/>
      <c r="I16" s="180"/>
      <c r="J16" s="184"/>
      <c r="L16" s="184"/>
    </row>
    <row r="17" spans="1:9" s="67" customFormat="1" ht="18.75" customHeight="1">
      <c r="A17" s="133" t="s">
        <v>103</v>
      </c>
      <c r="B17" s="133" t="s">
        <v>107</v>
      </c>
      <c r="C17" s="133" t="s">
        <v>101</v>
      </c>
      <c r="D17" s="94" t="s">
        <v>109</v>
      </c>
      <c r="E17" s="158">
        <v>4.18</v>
      </c>
      <c r="F17" s="158">
        <v>4.18</v>
      </c>
      <c r="G17" s="158"/>
      <c r="H17" s="181"/>
      <c r="I17" s="167"/>
    </row>
    <row r="18" spans="1:12" s="183" customFormat="1" ht="18.75" customHeight="1">
      <c r="A18" s="132" t="s">
        <v>110</v>
      </c>
      <c r="B18" s="132"/>
      <c r="C18" s="132"/>
      <c r="D18" s="92" t="s">
        <v>41</v>
      </c>
      <c r="E18" s="166">
        <f>E19</f>
        <v>131.17000000000002</v>
      </c>
      <c r="F18" s="166">
        <f>F19</f>
        <v>131.17000000000002</v>
      </c>
      <c r="G18" s="166"/>
      <c r="H18" s="165"/>
      <c r="I18" s="180"/>
      <c r="J18" s="184"/>
      <c r="L18" s="184"/>
    </row>
    <row r="19" spans="1:12" s="183" customFormat="1" ht="18.75" customHeight="1">
      <c r="A19" s="132" t="s">
        <v>110</v>
      </c>
      <c r="B19" s="132" t="s">
        <v>99</v>
      </c>
      <c r="C19" s="132"/>
      <c r="D19" s="95" t="s">
        <v>111</v>
      </c>
      <c r="E19" s="166">
        <f>SUM(E20:E22)</f>
        <v>131.17000000000002</v>
      </c>
      <c r="F19" s="166">
        <f>SUM(F20:F22)</f>
        <v>131.17000000000002</v>
      </c>
      <c r="G19" s="166"/>
      <c r="H19" s="165"/>
      <c r="I19" s="180"/>
      <c r="J19" s="184"/>
      <c r="L19" s="184"/>
    </row>
    <row r="20" spans="1:9" s="67" customFormat="1" ht="18.75" customHeight="1">
      <c r="A20" s="133" t="s">
        <v>110</v>
      </c>
      <c r="B20" s="133" t="s">
        <v>99</v>
      </c>
      <c r="C20" s="133" t="s">
        <v>101</v>
      </c>
      <c r="D20" s="96" t="s">
        <v>112</v>
      </c>
      <c r="E20" s="158">
        <v>30.06</v>
      </c>
      <c r="F20" s="158">
        <v>30.06</v>
      </c>
      <c r="G20" s="158"/>
      <c r="H20" s="181"/>
      <c r="I20" s="167"/>
    </row>
    <row r="21" spans="1:9" ht="18.75" customHeight="1">
      <c r="A21" s="133" t="s">
        <v>110</v>
      </c>
      <c r="B21" s="133" t="s">
        <v>99</v>
      </c>
      <c r="C21" s="133" t="s">
        <v>113</v>
      </c>
      <c r="D21" s="96" t="s">
        <v>114</v>
      </c>
      <c r="E21" s="158">
        <v>97.84</v>
      </c>
      <c r="F21" s="158">
        <v>97.84</v>
      </c>
      <c r="G21" s="158"/>
      <c r="H21" s="189"/>
      <c r="I21" s="170"/>
    </row>
    <row r="22" spans="1:9" ht="18.75" customHeight="1">
      <c r="A22" s="133" t="s">
        <v>110</v>
      </c>
      <c r="B22" s="133" t="s">
        <v>99</v>
      </c>
      <c r="C22" s="133" t="s">
        <v>107</v>
      </c>
      <c r="D22" s="96" t="s">
        <v>115</v>
      </c>
      <c r="E22" s="158">
        <v>3.27</v>
      </c>
      <c r="F22" s="158">
        <v>3.27</v>
      </c>
      <c r="G22" s="158"/>
      <c r="H22" s="189"/>
      <c r="I22" s="170"/>
    </row>
    <row r="23" spans="1:9" s="184" customFormat="1" ht="18.75" customHeight="1">
      <c r="A23" s="132" t="s">
        <v>116</v>
      </c>
      <c r="B23" s="132"/>
      <c r="C23" s="132"/>
      <c r="D23" s="95" t="s">
        <v>48</v>
      </c>
      <c r="E23" s="166">
        <f>E24+E37+E40</f>
        <v>3839.49</v>
      </c>
      <c r="F23" s="166">
        <f>F24+F37+F40</f>
        <v>3819.49</v>
      </c>
      <c r="G23" s="166">
        <f>G24+G37+G40</f>
        <v>20</v>
      </c>
      <c r="H23" s="190"/>
      <c r="I23" s="191"/>
    </row>
    <row r="24" spans="1:9" s="184" customFormat="1" ht="18.75" customHeight="1">
      <c r="A24" s="132" t="s">
        <v>116</v>
      </c>
      <c r="B24" s="132" t="s">
        <v>101</v>
      </c>
      <c r="C24" s="132"/>
      <c r="D24" s="95" t="s">
        <v>117</v>
      </c>
      <c r="E24" s="166">
        <f>SUM(E25:E36)</f>
        <v>3080.62</v>
      </c>
      <c r="F24" s="166">
        <f>SUM(F25:F36)</f>
        <v>3060.62</v>
      </c>
      <c r="G24" s="166">
        <f>SUM(G25:G36)</f>
        <v>20</v>
      </c>
      <c r="H24" s="190"/>
      <c r="I24" s="191"/>
    </row>
    <row r="25" spans="1:9" ht="18.75" customHeight="1">
      <c r="A25" s="133" t="s">
        <v>116</v>
      </c>
      <c r="B25" s="133" t="s">
        <v>101</v>
      </c>
      <c r="C25" s="133" t="s">
        <v>101</v>
      </c>
      <c r="D25" s="96" t="s">
        <v>102</v>
      </c>
      <c r="E25" s="158">
        <v>596</v>
      </c>
      <c r="F25" s="158">
        <v>596</v>
      </c>
      <c r="G25" s="158"/>
      <c r="H25" s="189"/>
      <c r="I25" s="170"/>
    </row>
    <row r="26" spans="1:9" ht="18.75" customHeight="1">
      <c r="A26" s="133" t="s">
        <v>116</v>
      </c>
      <c r="B26" s="133" t="s">
        <v>101</v>
      </c>
      <c r="C26" s="133" t="s">
        <v>118</v>
      </c>
      <c r="D26" s="96" t="s">
        <v>119</v>
      </c>
      <c r="E26" s="158">
        <v>1331.12</v>
      </c>
      <c r="F26" s="158">
        <v>1331.12</v>
      </c>
      <c r="G26" s="158"/>
      <c r="H26" s="189"/>
      <c r="I26" s="170"/>
    </row>
    <row r="27" spans="1:9" ht="18.75" customHeight="1">
      <c r="A27" s="133" t="s">
        <v>116</v>
      </c>
      <c r="B27" s="133" t="s">
        <v>101</v>
      </c>
      <c r="C27" s="133" t="s">
        <v>120</v>
      </c>
      <c r="D27" s="96" t="s">
        <v>121</v>
      </c>
      <c r="E27" s="158">
        <v>118</v>
      </c>
      <c r="F27" s="158">
        <v>118</v>
      </c>
      <c r="G27" s="158"/>
      <c r="H27" s="189"/>
      <c r="I27" s="170"/>
    </row>
    <row r="28" spans="1:9" ht="18.75" customHeight="1">
      <c r="A28" s="133" t="s">
        <v>116</v>
      </c>
      <c r="B28" s="133" t="s">
        <v>101</v>
      </c>
      <c r="C28" s="133" t="s">
        <v>122</v>
      </c>
      <c r="D28" s="98" t="s">
        <v>123</v>
      </c>
      <c r="E28" s="158">
        <v>259.3</v>
      </c>
      <c r="F28" s="158">
        <v>259.3</v>
      </c>
      <c r="G28" s="158"/>
      <c r="H28" s="189"/>
      <c r="I28" s="170"/>
    </row>
    <row r="29" spans="1:9" ht="18.75" customHeight="1">
      <c r="A29" s="133" t="s">
        <v>116</v>
      </c>
      <c r="B29" s="133" t="s">
        <v>101</v>
      </c>
      <c r="C29" s="133" t="s">
        <v>124</v>
      </c>
      <c r="D29" s="135" t="s">
        <v>125</v>
      </c>
      <c r="E29" s="158">
        <v>65</v>
      </c>
      <c r="F29" s="158">
        <v>65</v>
      </c>
      <c r="G29" s="158"/>
      <c r="H29" s="189"/>
      <c r="I29" s="170"/>
    </row>
    <row r="30" spans="1:9" ht="18.75" customHeight="1">
      <c r="A30" s="133" t="s">
        <v>116</v>
      </c>
      <c r="B30" s="133" t="s">
        <v>101</v>
      </c>
      <c r="C30" s="133" t="s">
        <v>126</v>
      </c>
      <c r="D30" s="96" t="s">
        <v>127</v>
      </c>
      <c r="E30" s="158">
        <v>77</v>
      </c>
      <c r="F30" s="158">
        <v>57</v>
      </c>
      <c r="G30" s="158">
        <v>20</v>
      </c>
      <c r="H30" s="189"/>
      <c r="I30" s="170"/>
    </row>
    <row r="31" spans="1:9" ht="18.75" customHeight="1">
      <c r="A31" s="133" t="s">
        <v>116</v>
      </c>
      <c r="B31" s="133" t="s">
        <v>101</v>
      </c>
      <c r="C31" s="133" t="s">
        <v>99</v>
      </c>
      <c r="D31" s="96" t="s">
        <v>128</v>
      </c>
      <c r="E31" s="158">
        <v>3.5</v>
      </c>
      <c r="F31" s="158">
        <v>3.5</v>
      </c>
      <c r="G31" s="158"/>
      <c r="H31" s="189"/>
      <c r="I31" s="170"/>
    </row>
    <row r="32" spans="1:9" ht="18.75" customHeight="1">
      <c r="A32" s="133" t="s">
        <v>116</v>
      </c>
      <c r="B32" s="133" t="s">
        <v>101</v>
      </c>
      <c r="C32" s="133" t="s">
        <v>129</v>
      </c>
      <c r="D32" s="96" t="s">
        <v>130</v>
      </c>
      <c r="E32" s="158">
        <v>48</v>
      </c>
      <c r="F32" s="158">
        <v>48</v>
      </c>
      <c r="G32" s="158"/>
      <c r="H32" s="189"/>
      <c r="I32" s="170"/>
    </row>
    <row r="33" spans="1:9" ht="18.75" customHeight="1">
      <c r="A33" s="133" t="s">
        <v>116</v>
      </c>
      <c r="B33" s="133" t="s">
        <v>101</v>
      </c>
      <c r="C33" s="133" t="s">
        <v>131</v>
      </c>
      <c r="D33" s="96" t="s">
        <v>132</v>
      </c>
      <c r="E33" s="158">
        <v>20</v>
      </c>
      <c r="F33" s="158">
        <v>20</v>
      </c>
      <c r="G33" s="158"/>
      <c r="H33" s="189"/>
      <c r="I33" s="170"/>
    </row>
    <row r="34" spans="1:9" ht="18.75" customHeight="1">
      <c r="A34" s="133" t="s">
        <v>116</v>
      </c>
      <c r="B34" s="133" t="s">
        <v>101</v>
      </c>
      <c r="C34" s="133" t="s">
        <v>133</v>
      </c>
      <c r="D34" s="96" t="s">
        <v>134</v>
      </c>
      <c r="E34" s="158">
        <v>15</v>
      </c>
      <c r="F34" s="158">
        <v>15</v>
      </c>
      <c r="G34" s="158"/>
      <c r="H34" s="189"/>
      <c r="I34" s="170"/>
    </row>
    <row r="35" spans="1:9" ht="18.75" customHeight="1">
      <c r="A35" s="133" t="s">
        <v>116</v>
      </c>
      <c r="B35" s="133" t="s">
        <v>101</v>
      </c>
      <c r="C35" s="133" t="s">
        <v>135</v>
      </c>
      <c r="D35" s="96" t="s">
        <v>136</v>
      </c>
      <c r="E35" s="158">
        <v>4</v>
      </c>
      <c r="F35" s="158">
        <v>4</v>
      </c>
      <c r="G35" s="158"/>
      <c r="H35" s="189"/>
      <c r="I35" s="170"/>
    </row>
    <row r="36" spans="1:9" ht="18.75" customHeight="1">
      <c r="A36" s="133" t="s">
        <v>116</v>
      </c>
      <c r="B36" s="133" t="s">
        <v>101</v>
      </c>
      <c r="C36" s="133" t="s">
        <v>107</v>
      </c>
      <c r="D36" s="96" t="s">
        <v>137</v>
      </c>
      <c r="E36" s="158">
        <v>543.7</v>
      </c>
      <c r="F36" s="158">
        <v>543.7</v>
      </c>
      <c r="G36" s="158"/>
      <c r="H36" s="189"/>
      <c r="I36" s="170"/>
    </row>
    <row r="37" spans="1:9" s="184" customFormat="1" ht="18.75" customHeight="1">
      <c r="A37" s="132" t="s">
        <v>116</v>
      </c>
      <c r="B37" s="132" t="s">
        <v>104</v>
      </c>
      <c r="C37" s="132"/>
      <c r="D37" s="95" t="s">
        <v>138</v>
      </c>
      <c r="E37" s="166">
        <f>SUM(E38:E39)</f>
        <v>533.64</v>
      </c>
      <c r="F37" s="166">
        <f>SUM(F38:F39)</f>
        <v>533.64</v>
      </c>
      <c r="G37" s="166"/>
      <c r="H37" s="190"/>
      <c r="I37" s="191"/>
    </row>
    <row r="38" spans="1:9" ht="18.75" customHeight="1">
      <c r="A38" s="133" t="s">
        <v>116</v>
      </c>
      <c r="B38" s="133" t="s">
        <v>104</v>
      </c>
      <c r="C38" s="133" t="s">
        <v>139</v>
      </c>
      <c r="D38" s="96" t="s">
        <v>140</v>
      </c>
      <c r="E38" s="158">
        <v>29.64</v>
      </c>
      <c r="F38" s="158">
        <v>29.64</v>
      </c>
      <c r="G38" s="158"/>
      <c r="H38" s="189"/>
      <c r="I38" s="170"/>
    </row>
    <row r="39" spans="1:9" ht="18.75" customHeight="1">
      <c r="A39" s="133" t="s">
        <v>116</v>
      </c>
      <c r="B39" s="133" t="s">
        <v>104</v>
      </c>
      <c r="C39" s="133" t="s">
        <v>107</v>
      </c>
      <c r="D39" s="96" t="s">
        <v>141</v>
      </c>
      <c r="E39" s="158">
        <v>504</v>
      </c>
      <c r="F39" s="158">
        <v>504</v>
      </c>
      <c r="G39" s="158"/>
      <c r="H39" s="189"/>
      <c r="I39" s="170"/>
    </row>
    <row r="40" spans="1:9" s="184" customFormat="1" ht="18.75" customHeight="1">
      <c r="A40" s="132" t="s">
        <v>116</v>
      </c>
      <c r="B40" s="132" t="s">
        <v>120</v>
      </c>
      <c r="C40" s="132"/>
      <c r="D40" s="95" t="s">
        <v>142</v>
      </c>
      <c r="E40" s="166">
        <f>SUM(E41:E42)</f>
        <v>225.23</v>
      </c>
      <c r="F40" s="166">
        <f>SUM(F41:F42)</f>
        <v>225.23</v>
      </c>
      <c r="G40" s="166"/>
      <c r="H40" s="190"/>
      <c r="I40" s="191"/>
    </row>
    <row r="41" spans="1:9" ht="18.75" customHeight="1">
      <c r="A41" s="133" t="s">
        <v>116</v>
      </c>
      <c r="B41" s="133" t="s">
        <v>120</v>
      </c>
      <c r="C41" s="133" t="s">
        <v>101</v>
      </c>
      <c r="D41" s="96" t="s">
        <v>143</v>
      </c>
      <c r="E41" s="158">
        <v>209.23</v>
      </c>
      <c r="F41" s="158">
        <v>209.23</v>
      </c>
      <c r="G41" s="158"/>
      <c r="H41" s="189"/>
      <c r="I41" s="170"/>
    </row>
    <row r="42" spans="1:9" ht="18.75" customHeight="1">
      <c r="A42" s="133" t="s">
        <v>116</v>
      </c>
      <c r="B42" s="133" t="s">
        <v>120</v>
      </c>
      <c r="C42" s="133" t="s">
        <v>107</v>
      </c>
      <c r="D42" s="96" t="s">
        <v>144</v>
      </c>
      <c r="E42" s="158">
        <v>16</v>
      </c>
      <c r="F42" s="158">
        <v>16</v>
      </c>
      <c r="G42" s="158"/>
      <c r="H42" s="189"/>
      <c r="I42" s="170"/>
    </row>
    <row r="43" spans="1:9" s="184" customFormat="1" ht="18.75" customHeight="1">
      <c r="A43" s="132" t="s">
        <v>145</v>
      </c>
      <c r="B43" s="132"/>
      <c r="C43" s="132"/>
      <c r="D43" s="95" t="s">
        <v>62</v>
      </c>
      <c r="E43" s="166">
        <v>221.31</v>
      </c>
      <c r="F43" s="166">
        <v>221.31</v>
      </c>
      <c r="G43" s="166"/>
      <c r="H43" s="191"/>
      <c r="I43" s="191"/>
    </row>
    <row r="44" spans="1:9" s="184" customFormat="1" ht="18.75" customHeight="1">
      <c r="A44" s="132" t="s">
        <v>145</v>
      </c>
      <c r="B44" s="132" t="s">
        <v>113</v>
      </c>
      <c r="C44" s="132"/>
      <c r="D44" s="95" t="s">
        <v>146</v>
      </c>
      <c r="E44" s="166">
        <f>E45</f>
        <v>221.31</v>
      </c>
      <c r="F44" s="166">
        <f>F45</f>
        <v>221.31</v>
      </c>
      <c r="G44" s="166"/>
      <c r="H44" s="191"/>
      <c r="I44" s="191"/>
    </row>
    <row r="45" spans="1:9" ht="18.75" customHeight="1">
      <c r="A45" s="133" t="s">
        <v>145</v>
      </c>
      <c r="B45" s="133" t="s">
        <v>113</v>
      </c>
      <c r="C45" s="133" t="s">
        <v>101</v>
      </c>
      <c r="D45" s="96" t="s">
        <v>147</v>
      </c>
      <c r="E45" s="158">
        <v>221.31</v>
      </c>
      <c r="F45" s="158">
        <v>221.31</v>
      </c>
      <c r="G45" s="158"/>
      <c r="H45" s="170"/>
      <c r="I45" s="170"/>
    </row>
    <row r="46" spans="1:9" s="184" customFormat="1" ht="18.75" customHeight="1">
      <c r="A46" s="132" t="s">
        <v>148</v>
      </c>
      <c r="B46" s="132"/>
      <c r="C46" s="132"/>
      <c r="D46" s="95" t="s">
        <v>64</v>
      </c>
      <c r="E46" s="166">
        <f>E47</f>
        <v>296.63</v>
      </c>
      <c r="F46" s="166">
        <f>F47</f>
        <v>296.63</v>
      </c>
      <c r="G46" s="166"/>
      <c r="H46" s="191"/>
      <c r="I46" s="191"/>
    </row>
    <row r="47" spans="1:9" s="184" customFormat="1" ht="18.75" customHeight="1">
      <c r="A47" s="187" t="s">
        <v>148</v>
      </c>
      <c r="B47" s="187" t="s">
        <v>101</v>
      </c>
      <c r="C47" s="187"/>
      <c r="D47" s="188" t="s">
        <v>149</v>
      </c>
      <c r="E47" s="192">
        <f>SUM(E48:E49)</f>
        <v>296.63</v>
      </c>
      <c r="F47" s="192">
        <f>SUM(F48:F49)</f>
        <v>296.63</v>
      </c>
      <c r="G47" s="192"/>
      <c r="H47" s="193"/>
      <c r="I47" s="193"/>
    </row>
    <row r="48" spans="1:9" ht="18.75" customHeight="1">
      <c r="A48" s="133" t="s">
        <v>148</v>
      </c>
      <c r="B48" s="133" t="s">
        <v>101</v>
      </c>
      <c r="C48" s="133" t="s">
        <v>139</v>
      </c>
      <c r="D48" s="99" t="s">
        <v>119</v>
      </c>
      <c r="E48" s="158">
        <v>281.63</v>
      </c>
      <c r="F48" s="158">
        <v>281.63</v>
      </c>
      <c r="G48" s="170"/>
      <c r="H48" s="170"/>
      <c r="I48" s="170"/>
    </row>
    <row r="49" spans="1:9" ht="21.75" customHeight="1">
      <c r="A49" s="133" t="s">
        <v>150</v>
      </c>
      <c r="B49" s="133" t="s">
        <v>113</v>
      </c>
      <c r="C49" s="133" t="s">
        <v>107</v>
      </c>
      <c r="D49" s="136" t="s">
        <v>151</v>
      </c>
      <c r="E49" s="175">
        <v>15</v>
      </c>
      <c r="F49" s="175">
        <v>15</v>
      </c>
      <c r="G49" s="170"/>
      <c r="H49" s="170"/>
      <c r="I49" s="189"/>
    </row>
  </sheetData>
  <sheetProtection/>
  <mergeCells count="11">
    <mergeCell ref="A1:I1"/>
    <mergeCell ref="A8:A9"/>
    <mergeCell ref="B8:B9"/>
    <mergeCell ref="C8:C9"/>
    <mergeCell ref="D4:D7"/>
    <mergeCell ref="E4:E7"/>
    <mergeCell ref="F4:F7"/>
    <mergeCell ref="G4:G7"/>
    <mergeCell ref="H4:H7"/>
    <mergeCell ref="I4:I7"/>
    <mergeCell ref="A4:C7"/>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49"/>
  <sheetViews>
    <sheetView zoomScaleSheetLayoutView="100" workbookViewId="0" topLeftCell="A1">
      <selection activeCell="A3" sqref="A3"/>
    </sheetView>
  </sheetViews>
  <sheetFormatPr defaultColWidth="9.140625" defaultRowHeight="12.75"/>
  <cols>
    <col min="1" max="3" width="5.8515625" style="0" customWidth="1"/>
    <col min="4" max="4" width="28.00390625" style="0" customWidth="1"/>
    <col min="5" max="13" width="14.57421875" style="0" customWidth="1"/>
    <col min="14" max="14" width="9.7109375" style="0" bestFit="1" customWidth="1"/>
  </cols>
  <sheetData>
    <row r="1" spans="1:13" ht="20.25">
      <c r="A1" s="74" t="s">
        <v>152</v>
      </c>
      <c r="B1" s="74"/>
      <c r="C1" s="74"/>
      <c r="D1" s="74"/>
      <c r="E1" s="74"/>
      <c r="F1" s="74"/>
      <c r="G1" s="74"/>
      <c r="H1" s="74"/>
      <c r="I1" s="74"/>
      <c r="J1" s="74"/>
      <c r="K1" s="74"/>
      <c r="L1" s="74"/>
      <c r="M1" s="74"/>
    </row>
    <row r="2" ht="16.5">
      <c r="M2" s="69" t="s">
        <v>153</v>
      </c>
    </row>
    <row r="3" spans="1:13" ht="16.5">
      <c r="A3" s="6" t="s">
        <v>7</v>
      </c>
      <c r="M3" s="69" t="s">
        <v>8</v>
      </c>
    </row>
    <row r="4" spans="1:13" s="67" customFormat="1" ht="15" customHeight="1">
      <c r="A4" s="163" t="s">
        <v>81</v>
      </c>
      <c r="B4" s="163"/>
      <c r="C4" s="163"/>
      <c r="D4" s="163" t="s">
        <v>82</v>
      </c>
      <c r="E4" s="164" t="s">
        <v>154</v>
      </c>
      <c r="F4" s="164" t="s">
        <v>155</v>
      </c>
      <c r="G4" s="164" t="s">
        <v>156</v>
      </c>
      <c r="H4" s="164" t="s">
        <v>157</v>
      </c>
      <c r="I4" s="177" t="s">
        <v>158</v>
      </c>
      <c r="J4" s="177" t="s">
        <v>159</v>
      </c>
      <c r="K4" s="177" t="s">
        <v>160</v>
      </c>
      <c r="L4" s="164" t="s">
        <v>161</v>
      </c>
      <c r="M4" s="164" t="s">
        <v>68</v>
      </c>
    </row>
    <row r="5" spans="1:13" s="67" customFormat="1" ht="15" customHeight="1">
      <c r="A5" s="163"/>
      <c r="B5" s="163" t="s">
        <v>88</v>
      </c>
      <c r="C5" s="163" t="s">
        <v>88</v>
      </c>
      <c r="D5" s="163" t="s">
        <v>88</v>
      </c>
      <c r="E5" s="164" t="s">
        <v>88</v>
      </c>
      <c r="F5" s="164" t="s">
        <v>88</v>
      </c>
      <c r="G5" s="164" t="s">
        <v>88</v>
      </c>
      <c r="H5" s="164" t="s">
        <v>88</v>
      </c>
      <c r="I5" s="178"/>
      <c r="J5" s="178"/>
      <c r="K5" s="178"/>
      <c r="L5" s="164" t="s">
        <v>88</v>
      </c>
      <c r="M5" s="164" t="s">
        <v>88</v>
      </c>
    </row>
    <row r="6" spans="1:13" s="67" customFormat="1" ht="15" customHeight="1">
      <c r="A6" s="163"/>
      <c r="B6" s="163" t="s">
        <v>88</v>
      </c>
      <c r="C6" s="163" t="s">
        <v>88</v>
      </c>
      <c r="D6" s="163" t="s">
        <v>88</v>
      </c>
      <c r="E6" s="164" t="s">
        <v>88</v>
      </c>
      <c r="F6" s="164" t="s">
        <v>88</v>
      </c>
      <c r="G6" s="164" t="s">
        <v>88</v>
      </c>
      <c r="H6" s="164" t="s">
        <v>88</v>
      </c>
      <c r="I6" s="178"/>
      <c r="J6" s="178"/>
      <c r="K6" s="178"/>
      <c r="L6" s="164" t="s">
        <v>88</v>
      </c>
      <c r="M6" s="164" t="s">
        <v>88</v>
      </c>
    </row>
    <row r="7" spans="1:13" s="67" customFormat="1" ht="15" customHeight="1">
      <c r="A7" s="163"/>
      <c r="B7" s="163" t="s">
        <v>88</v>
      </c>
      <c r="C7" s="163" t="s">
        <v>88</v>
      </c>
      <c r="D7" s="163" t="s">
        <v>88</v>
      </c>
      <c r="E7" s="164" t="s">
        <v>88</v>
      </c>
      <c r="F7" s="164" t="s">
        <v>88</v>
      </c>
      <c r="G7" s="164" t="s">
        <v>88</v>
      </c>
      <c r="H7" s="164" t="s">
        <v>88</v>
      </c>
      <c r="I7" s="179"/>
      <c r="J7" s="179"/>
      <c r="K7" s="179"/>
      <c r="L7" s="164" t="s">
        <v>88</v>
      </c>
      <c r="M7" s="164" t="s">
        <v>88</v>
      </c>
    </row>
    <row r="8" spans="1:13" s="67" customFormat="1" ht="21" customHeight="1">
      <c r="A8" s="163" t="s">
        <v>90</v>
      </c>
      <c r="B8" s="163" t="s">
        <v>91</v>
      </c>
      <c r="C8" s="163" t="s">
        <v>92</v>
      </c>
      <c r="D8" s="163" t="s">
        <v>93</v>
      </c>
      <c r="E8" s="164" t="s">
        <v>162</v>
      </c>
      <c r="F8" s="164" t="s">
        <v>94</v>
      </c>
      <c r="G8" s="164" t="s">
        <v>95</v>
      </c>
      <c r="H8" s="164" t="s">
        <v>96</v>
      </c>
      <c r="I8" s="164" t="s">
        <v>163</v>
      </c>
      <c r="J8" s="164" t="s">
        <v>164</v>
      </c>
      <c r="K8" s="164" t="s">
        <v>165</v>
      </c>
      <c r="L8" s="164" t="s">
        <v>166</v>
      </c>
      <c r="M8" s="164" t="s">
        <v>167</v>
      </c>
    </row>
    <row r="9" spans="1:13" s="67" customFormat="1" ht="22.5" customHeight="1">
      <c r="A9" s="163"/>
      <c r="B9" s="163" t="s">
        <v>88</v>
      </c>
      <c r="C9" s="163" t="s">
        <v>88</v>
      </c>
      <c r="D9" s="163" t="s">
        <v>97</v>
      </c>
      <c r="E9" s="165">
        <f>E10+E13+E18+E23+E43+E46</f>
        <v>4888</v>
      </c>
      <c r="F9" s="165">
        <f>F10+F13+F18+F23+F43+F46</f>
        <v>2761.56</v>
      </c>
      <c r="G9" s="165">
        <f>G10+G13+G18+G23+G43+G46</f>
        <v>1623.4</v>
      </c>
      <c r="H9" s="165">
        <f>H10+H13+H18+H23+H43+H46</f>
        <v>3.04</v>
      </c>
      <c r="I9" s="165"/>
      <c r="J9" s="165">
        <f>J10+J13+J18+J23+J43+J46</f>
        <v>500</v>
      </c>
      <c r="K9" s="180"/>
      <c r="L9" s="180"/>
      <c r="M9" s="165"/>
    </row>
    <row r="10" spans="1:17" s="67" customFormat="1" ht="21" customHeight="1">
      <c r="A10" s="132" t="s">
        <v>98</v>
      </c>
      <c r="B10" s="132"/>
      <c r="C10" s="132"/>
      <c r="D10" s="92" t="s">
        <v>17</v>
      </c>
      <c r="E10" s="166">
        <f aca="true" t="shared" si="0" ref="E10:E14">E11</f>
        <v>7.68</v>
      </c>
      <c r="F10" s="166"/>
      <c r="G10" s="166">
        <f>G11</f>
        <v>7.68</v>
      </c>
      <c r="H10" s="167"/>
      <c r="I10" s="167"/>
      <c r="J10" s="167"/>
      <c r="K10" s="167"/>
      <c r="L10" s="167"/>
      <c r="M10" s="167"/>
      <c r="Q10" s="182"/>
    </row>
    <row r="11" spans="1:15" s="67" customFormat="1" ht="21" customHeight="1">
      <c r="A11" s="132" t="s">
        <v>98</v>
      </c>
      <c r="B11" s="132" t="s">
        <v>99</v>
      </c>
      <c r="C11" s="132"/>
      <c r="D11" s="92" t="s">
        <v>100</v>
      </c>
      <c r="E11" s="166">
        <f t="shared" si="0"/>
        <v>7.68</v>
      </c>
      <c r="F11" s="166"/>
      <c r="G11" s="166">
        <f>G12</f>
        <v>7.68</v>
      </c>
      <c r="H11" s="159"/>
      <c r="I11" s="159"/>
      <c r="J11" s="159"/>
      <c r="K11" s="167"/>
      <c r="L11" s="167"/>
      <c r="M11" s="167"/>
      <c r="O11" s="182"/>
    </row>
    <row r="12" spans="1:14" s="67" customFormat="1" ht="21" customHeight="1">
      <c r="A12" s="133" t="s">
        <v>98</v>
      </c>
      <c r="B12" s="133" t="s">
        <v>99</v>
      </c>
      <c r="C12" s="133" t="s">
        <v>101</v>
      </c>
      <c r="D12" s="94" t="s">
        <v>102</v>
      </c>
      <c r="E12" s="158">
        <v>7.68</v>
      </c>
      <c r="F12" s="159"/>
      <c r="G12" s="159">
        <v>7.68</v>
      </c>
      <c r="H12" s="167"/>
      <c r="I12" s="167"/>
      <c r="J12" s="167"/>
      <c r="K12" s="167"/>
      <c r="L12" s="167"/>
      <c r="M12" s="181"/>
      <c r="N12" s="182"/>
    </row>
    <row r="13" spans="1:13" s="67" customFormat="1" ht="21" customHeight="1">
      <c r="A13" s="132" t="s">
        <v>103</v>
      </c>
      <c r="B13" s="132"/>
      <c r="C13" s="132"/>
      <c r="D13" s="92" t="s">
        <v>38</v>
      </c>
      <c r="E13" s="166">
        <f>E14+E16</f>
        <v>391.72</v>
      </c>
      <c r="F13" s="166">
        <f>F14+F16</f>
        <v>391.72</v>
      </c>
      <c r="G13" s="159"/>
      <c r="H13" s="167"/>
      <c r="I13" s="167"/>
      <c r="J13" s="167"/>
      <c r="K13" s="167"/>
      <c r="L13" s="167"/>
      <c r="M13" s="181"/>
    </row>
    <row r="14" spans="1:13" s="67" customFormat="1" ht="21" customHeight="1">
      <c r="A14" s="132" t="s">
        <v>103</v>
      </c>
      <c r="B14" s="132" t="s">
        <v>104</v>
      </c>
      <c r="C14" s="132"/>
      <c r="D14" s="92" t="s">
        <v>105</v>
      </c>
      <c r="E14" s="166">
        <f t="shared" si="0"/>
        <v>387.54</v>
      </c>
      <c r="F14" s="166">
        <f>F15</f>
        <v>387.54</v>
      </c>
      <c r="G14" s="159"/>
      <c r="H14" s="167"/>
      <c r="I14" s="167"/>
      <c r="J14" s="167"/>
      <c r="K14" s="167"/>
      <c r="L14" s="167"/>
      <c r="M14" s="181"/>
    </row>
    <row r="15" spans="1:14" s="67" customFormat="1" ht="21" customHeight="1">
      <c r="A15" s="133" t="s">
        <v>103</v>
      </c>
      <c r="B15" s="133" t="s">
        <v>104</v>
      </c>
      <c r="C15" s="133" t="s">
        <v>104</v>
      </c>
      <c r="D15" s="94" t="s">
        <v>106</v>
      </c>
      <c r="E15" s="158">
        <v>387.54</v>
      </c>
      <c r="F15" s="159">
        <v>387.54</v>
      </c>
      <c r="G15" s="159"/>
      <c r="H15" s="167"/>
      <c r="I15" s="167"/>
      <c r="J15" s="167"/>
      <c r="K15" s="167"/>
      <c r="L15" s="167"/>
      <c r="M15" s="181"/>
      <c r="N15" s="182"/>
    </row>
    <row r="16" spans="1:14" s="67" customFormat="1" ht="21" customHeight="1">
      <c r="A16" s="132" t="s">
        <v>103</v>
      </c>
      <c r="B16" s="132" t="s">
        <v>107</v>
      </c>
      <c r="C16" s="132"/>
      <c r="D16" s="92" t="s">
        <v>108</v>
      </c>
      <c r="E16" s="166">
        <f>E17</f>
        <v>4.18</v>
      </c>
      <c r="F16" s="166">
        <f>F17</f>
        <v>4.18</v>
      </c>
      <c r="G16" s="159"/>
      <c r="H16" s="167"/>
      <c r="I16" s="167"/>
      <c r="J16" s="159"/>
      <c r="K16" s="167"/>
      <c r="L16" s="167"/>
      <c r="M16" s="181"/>
      <c r="N16" s="182"/>
    </row>
    <row r="17" spans="1:13" s="67" customFormat="1" ht="21" customHeight="1">
      <c r="A17" s="133" t="s">
        <v>103</v>
      </c>
      <c r="B17" s="133" t="s">
        <v>107</v>
      </c>
      <c r="C17" s="133" t="s">
        <v>101</v>
      </c>
      <c r="D17" s="94" t="s">
        <v>109</v>
      </c>
      <c r="E17" s="158">
        <v>4.18</v>
      </c>
      <c r="F17" s="159">
        <v>4.18</v>
      </c>
      <c r="G17" s="159"/>
      <c r="H17" s="159"/>
      <c r="I17" s="167"/>
      <c r="J17" s="167"/>
      <c r="K17" s="167"/>
      <c r="L17" s="167"/>
      <c r="M17" s="167"/>
    </row>
    <row r="18" spans="1:13" s="67" customFormat="1" ht="21" customHeight="1">
      <c r="A18" s="132" t="s">
        <v>110</v>
      </c>
      <c r="B18" s="132"/>
      <c r="C18" s="132"/>
      <c r="D18" s="92" t="s">
        <v>41</v>
      </c>
      <c r="E18" s="166">
        <f>E19</f>
        <v>131.17000000000002</v>
      </c>
      <c r="F18" s="166">
        <f>F19</f>
        <v>131.17000000000002</v>
      </c>
      <c r="G18" s="159"/>
      <c r="H18" s="159"/>
      <c r="I18" s="167"/>
      <c r="J18" s="167"/>
      <c r="K18" s="167"/>
      <c r="L18" s="167"/>
      <c r="M18" s="167"/>
    </row>
    <row r="19" spans="1:13" s="67" customFormat="1" ht="21" customHeight="1">
      <c r="A19" s="132" t="s">
        <v>110</v>
      </c>
      <c r="B19" s="132" t="s">
        <v>99</v>
      </c>
      <c r="C19" s="132"/>
      <c r="D19" s="95" t="s">
        <v>111</v>
      </c>
      <c r="E19" s="166">
        <f>SUM(E20:E22)</f>
        <v>131.17000000000002</v>
      </c>
      <c r="F19" s="166">
        <f>SUM(F20:F22)</f>
        <v>131.17000000000002</v>
      </c>
      <c r="G19" s="159"/>
      <c r="H19" s="167"/>
      <c r="I19" s="167"/>
      <c r="J19" s="167"/>
      <c r="K19" s="167"/>
      <c r="L19" s="167"/>
      <c r="M19" s="167"/>
    </row>
    <row r="20" spans="1:13" s="67" customFormat="1" ht="21" customHeight="1">
      <c r="A20" s="133" t="s">
        <v>110</v>
      </c>
      <c r="B20" s="133" t="s">
        <v>99</v>
      </c>
      <c r="C20" s="133" t="s">
        <v>101</v>
      </c>
      <c r="D20" s="96" t="s">
        <v>112</v>
      </c>
      <c r="E20" s="158">
        <v>30.06</v>
      </c>
      <c r="F20" s="158">
        <v>30.06</v>
      </c>
      <c r="G20" s="159"/>
      <c r="H20" s="167"/>
      <c r="I20" s="167"/>
      <c r="J20" s="167"/>
      <c r="K20" s="167"/>
      <c r="L20" s="167"/>
      <c r="M20" s="167"/>
    </row>
    <row r="21" spans="1:13" s="67" customFormat="1" ht="21.75" customHeight="1">
      <c r="A21" s="133" t="s">
        <v>110</v>
      </c>
      <c r="B21" s="133" t="s">
        <v>99</v>
      </c>
      <c r="C21" s="133" t="s">
        <v>113</v>
      </c>
      <c r="D21" s="96" t="s">
        <v>114</v>
      </c>
      <c r="E21" s="158">
        <v>97.84</v>
      </c>
      <c r="F21" s="158">
        <v>97.84</v>
      </c>
      <c r="G21" s="159"/>
      <c r="H21" s="167"/>
      <c r="I21" s="167"/>
      <c r="J21" s="167"/>
      <c r="K21" s="167"/>
      <c r="L21" s="167"/>
      <c r="M21" s="167"/>
    </row>
    <row r="22" spans="1:13" s="67" customFormat="1" ht="21" customHeight="1">
      <c r="A22" s="133" t="s">
        <v>110</v>
      </c>
      <c r="B22" s="133" t="s">
        <v>99</v>
      </c>
      <c r="C22" s="133" t="s">
        <v>107</v>
      </c>
      <c r="D22" s="96" t="s">
        <v>115</v>
      </c>
      <c r="E22" s="158">
        <v>3.27</v>
      </c>
      <c r="F22" s="158">
        <v>3.27</v>
      </c>
      <c r="G22" s="159"/>
      <c r="H22" s="167"/>
      <c r="I22" s="167"/>
      <c r="J22" s="167"/>
      <c r="K22" s="167"/>
      <c r="L22" s="167"/>
      <c r="M22" s="167"/>
    </row>
    <row r="23" spans="1:13" s="67" customFormat="1" ht="21" customHeight="1">
      <c r="A23" s="132" t="s">
        <v>116</v>
      </c>
      <c r="B23" s="132"/>
      <c r="C23" s="132"/>
      <c r="D23" s="95" t="s">
        <v>48</v>
      </c>
      <c r="E23" s="166">
        <f>E24+E37+E40</f>
        <v>3839.49</v>
      </c>
      <c r="F23" s="166">
        <f>F24+F37+F40</f>
        <v>1770.0300000000002</v>
      </c>
      <c r="G23" s="166">
        <f>G24+G37+G40</f>
        <v>1566.42</v>
      </c>
      <c r="H23" s="166">
        <f>H24+H37+H40</f>
        <v>3.04</v>
      </c>
      <c r="I23" s="166"/>
      <c r="J23" s="166">
        <f>J24+J37+J40</f>
        <v>500</v>
      </c>
      <c r="K23" s="167"/>
      <c r="L23" s="167"/>
      <c r="M23" s="167"/>
    </row>
    <row r="24" spans="1:13" s="67" customFormat="1" ht="21" customHeight="1">
      <c r="A24" s="132" t="s">
        <v>116</v>
      </c>
      <c r="B24" s="132" t="s">
        <v>101</v>
      </c>
      <c r="C24" s="132"/>
      <c r="D24" s="95" t="s">
        <v>117</v>
      </c>
      <c r="E24" s="166">
        <f>SUM(E25:E36)</f>
        <v>3080.62</v>
      </c>
      <c r="F24" s="166">
        <f>SUM(F25:F36)</f>
        <v>1578.51</v>
      </c>
      <c r="G24" s="166">
        <f>SUM(G25:G36)</f>
        <v>1499.0700000000002</v>
      </c>
      <c r="H24" s="166">
        <f>SUM(H25:H36)</f>
        <v>3.04</v>
      </c>
      <c r="I24" s="167"/>
      <c r="J24" s="167"/>
      <c r="K24" s="167"/>
      <c r="L24" s="167"/>
      <c r="M24" s="167"/>
    </row>
    <row r="25" spans="1:13" s="67" customFormat="1" ht="21" customHeight="1">
      <c r="A25" s="133" t="s">
        <v>116</v>
      </c>
      <c r="B25" s="133" t="s">
        <v>101</v>
      </c>
      <c r="C25" s="133" t="s">
        <v>101</v>
      </c>
      <c r="D25" s="96" t="s">
        <v>102</v>
      </c>
      <c r="E25" s="158">
        <v>596</v>
      </c>
      <c r="F25" s="159">
        <v>472.34</v>
      </c>
      <c r="G25" s="159">
        <v>122.65</v>
      </c>
      <c r="H25" s="167">
        <v>1.01</v>
      </c>
      <c r="I25" s="167"/>
      <c r="J25" s="167"/>
      <c r="K25" s="167"/>
      <c r="L25" s="167"/>
      <c r="M25" s="167"/>
    </row>
    <row r="26" spans="1:13" s="67" customFormat="1" ht="21" customHeight="1">
      <c r="A26" s="133" t="s">
        <v>116</v>
      </c>
      <c r="B26" s="133" t="s">
        <v>101</v>
      </c>
      <c r="C26" s="133" t="s">
        <v>118</v>
      </c>
      <c r="D26" s="96" t="s">
        <v>119</v>
      </c>
      <c r="E26" s="158">
        <v>1331.12</v>
      </c>
      <c r="F26" s="159">
        <v>1106.17</v>
      </c>
      <c r="G26" s="159">
        <v>222.92</v>
      </c>
      <c r="H26" s="167">
        <v>2.03</v>
      </c>
      <c r="I26" s="167"/>
      <c r="J26" s="167"/>
      <c r="K26" s="167"/>
      <c r="L26" s="167"/>
      <c r="M26" s="167"/>
    </row>
    <row r="27" spans="1:13" s="67" customFormat="1" ht="21" customHeight="1">
      <c r="A27" s="133" t="s">
        <v>116</v>
      </c>
      <c r="B27" s="133" t="s">
        <v>101</v>
      </c>
      <c r="C27" s="133" t="s">
        <v>120</v>
      </c>
      <c r="D27" s="96" t="s">
        <v>121</v>
      </c>
      <c r="E27" s="158">
        <v>118</v>
      </c>
      <c r="F27" s="168"/>
      <c r="G27" s="159">
        <v>118</v>
      </c>
      <c r="H27" s="167"/>
      <c r="I27" s="167"/>
      <c r="J27" s="167"/>
      <c r="K27" s="167"/>
      <c r="L27" s="167"/>
      <c r="M27" s="167"/>
    </row>
    <row r="28" spans="1:13" s="67" customFormat="1" ht="21" customHeight="1">
      <c r="A28" s="133" t="s">
        <v>116</v>
      </c>
      <c r="B28" s="133" t="s">
        <v>101</v>
      </c>
      <c r="C28" s="133" t="s">
        <v>122</v>
      </c>
      <c r="D28" s="98" t="s">
        <v>123</v>
      </c>
      <c r="E28" s="158">
        <v>259.3</v>
      </c>
      <c r="F28" s="168"/>
      <c r="G28" s="159">
        <v>259.3</v>
      </c>
      <c r="H28" s="167"/>
      <c r="I28" s="167"/>
      <c r="J28" s="167"/>
      <c r="K28" s="167"/>
      <c r="L28" s="167"/>
      <c r="M28" s="167"/>
    </row>
    <row r="29" spans="1:13" s="67" customFormat="1" ht="21" customHeight="1">
      <c r="A29" s="133" t="s">
        <v>116</v>
      </c>
      <c r="B29" s="133" t="s">
        <v>101</v>
      </c>
      <c r="C29" s="133" t="s">
        <v>124</v>
      </c>
      <c r="D29" s="135" t="s">
        <v>125</v>
      </c>
      <c r="E29" s="158">
        <v>65</v>
      </c>
      <c r="F29" s="168"/>
      <c r="G29" s="159">
        <v>65</v>
      </c>
      <c r="H29" s="167"/>
      <c r="I29" s="167"/>
      <c r="J29" s="167"/>
      <c r="K29" s="167"/>
      <c r="L29" s="167"/>
      <c r="M29" s="167"/>
    </row>
    <row r="30" spans="1:13" s="67" customFormat="1" ht="21" customHeight="1">
      <c r="A30" s="133" t="s">
        <v>116</v>
      </c>
      <c r="B30" s="133" t="s">
        <v>101</v>
      </c>
      <c r="C30" s="133" t="s">
        <v>126</v>
      </c>
      <c r="D30" s="96" t="s">
        <v>127</v>
      </c>
      <c r="E30" s="158">
        <v>77</v>
      </c>
      <c r="F30" s="168"/>
      <c r="G30" s="159">
        <v>77</v>
      </c>
      <c r="H30" s="167"/>
      <c r="I30" s="167"/>
      <c r="J30" s="167"/>
      <c r="K30" s="167"/>
      <c r="L30" s="167"/>
      <c r="M30" s="167"/>
    </row>
    <row r="31" spans="1:13" s="67" customFormat="1" ht="21" customHeight="1">
      <c r="A31" s="133" t="s">
        <v>116</v>
      </c>
      <c r="B31" s="133" t="s">
        <v>101</v>
      </c>
      <c r="C31" s="133" t="s">
        <v>99</v>
      </c>
      <c r="D31" s="96" t="s">
        <v>128</v>
      </c>
      <c r="E31" s="158">
        <v>3.5</v>
      </c>
      <c r="F31" s="168"/>
      <c r="G31" s="159">
        <v>3.5</v>
      </c>
      <c r="H31" s="167"/>
      <c r="I31" s="181"/>
      <c r="J31" s="167"/>
      <c r="K31" s="167"/>
      <c r="L31" s="167"/>
      <c r="M31" s="167"/>
    </row>
    <row r="32" spans="1:13" ht="21" customHeight="1">
      <c r="A32" s="133" t="s">
        <v>116</v>
      </c>
      <c r="B32" s="133" t="s">
        <v>101</v>
      </c>
      <c r="C32" s="133" t="s">
        <v>129</v>
      </c>
      <c r="D32" s="96" t="s">
        <v>130</v>
      </c>
      <c r="E32" s="158">
        <v>48</v>
      </c>
      <c r="F32" s="169"/>
      <c r="G32" s="159">
        <v>48</v>
      </c>
      <c r="H32" s="170"/>
      <c r="I32" s="170"/>
      <c r="J32" s="170"/>
      <c r="K32" s="170"/>
      <c r="L32" s="170"/>
      <c r="M32" s="170" t="s">
        <v>88</v>
      </c>
    </row>
    <row r="33" spans="1:13" ht="21" customHeight="1">
      <c r="A33" s="133" t="s">
        <v>116</v>
      </c>
      <c r="B33" s="133" t="s">
        <v>101</v>
      </c>
      <c r="C33" s="133" t="s">
        <v>131</v>
      </c>
      <c r="D33" s="96" t="s">
        <v>132</v>
      </c>
      <c r="E33" s="158">
        <v>20</v>
      </c>
      <c r="F33" s="169"/>
      <c r="G33" s="159">
        <v>20</v>
      </c>
      <c r="H33" s="170"/>
      <c r="I33" s="170"/>
      <c r="J33" s="170"/>
      <c r="K33" s="170"/>
      <c r="L33" s="170"/>
      <c r="M33" s="170" t="s">
        <v>88</v>
      </c>
    </row>
    <row r="34" spans="1:13" ht="21" customHeight="1">
      <c r="A34" s="133" t="s">
        <v>116</v>
      </c>
      <c r="B34" s="133" t="s">
        <v>101</v>
      </c>
      <c r="C34" s="133" t="s">
        <v>133</v>
      </c>
      <c r="D34" s="96" t="s">
        <v>134</v>
      </c>
      <c r="E34" s="158">
        <v>15</v>
      </c>
      <c r="F34" s="169"/>
      <c r="G34" s="159">
        <v>15</v>
      </c>
      <c r="H34" s="170"/>
      <c r="I34" s="170"/>
      <c r="J34" s="170"/>
      <c r="K34" s="170"/>
      <c r="L34" s="170"/>
      <c r="M34" s="170" t="s">
        <v>88</v>
      </c>
    </row>
    <row r="35" spans="1:13" ht="21" customHeight="1">
      <c r="A35" s="133" t="s">
        <v>116</v>
      </c>
      <c r="B35" s="133" t="s">
        <v>101</v>
      </c>
      <c r="C35" s="133" t="s">
        <v>135</v>
      </c>
      <c r="D35" s="96" t="s">
        <v>136</v>
      </c>
      <c r="E35" s="158">
        <v>4</v>
      </c>
      <c r="F35" s="159"/>
      <c r="G35" s="159">
        <v>4</v>
      </c>
      <c r="H35" s="170"/>
      <c r="I35" s="170"/>
      <c r="J35" s="170"/>
      <c r="K35" s="170"/>
      <c r="L35" s="170"/>
      <c r="M35" s="170" t="s">
        <v>88</v>
      </c>
    </row>
    <row r="36" spans="1:13" ht="21" customHeight="1">
      <c r="A36" s="133" t="s">
        <v>116</v>
      </c>
      <c r="B36" s="133" t="s">
        <v>101</v>
      </c>
      <c r="C36" s="133" t="s">
        <v>107</v>
      </c>
      <c r="D36" s="96" t="s">
        <v>137</v>
      </c>
      <c r="E36" s="158">
        <v>543.7</v>
      </c>
      <c r="F36" s="159"/>
      <c r="G36" s="159">
        <v>543.7</v>
      </c>
      <c r="H36" s="170"/>
      <c r="I36" s="170"/>
      <c r="J36" s="170"/>
      <c r="K36" s="170"/>
      <c r="L36" s="170"/>
      <c r="M36" s="170" t="s">
        <v>88</v>
      </c>
    </row>
    <row r="37" spans="1:13" ht="21" customHeight="1">
      <c r="A37" s="132" t="s">
        <v>116</v>
      </c>
      <c r="B37" s="132" t="s">
        <v>104</v>
      </c>
      <c r="C37" s="132"/>
      <c r="D37" s="95" t="s">
        <v>138</v>
      </c>
      <c r="E37" s="166">
        <f>SUM(E38:E39)</f>
        <v>533.64</v>
      </c>
      <c r="F37" s="166">
        <f>SUM(F38:F39)</f>
        <v>24.16</v>
      </c>
      <c r="G37" s="166">
        <f>SUM(G38:G39)</f>
        <v>9.48</v>
      </c>
      <c r="H37" s="166"/>
      <c r="I37" s="166"/>
      <c r="J37" s="166">
        <f>SUM(J38:J39)</f>
        <v>500</v>
      </c>
      <c r="K37" s="170"/>
      <c r="L37" s="170" t="s">
        <v>88</v>
      </c>
      <c r="M37" s="170" t="s">
        <v>88</v>
      </c>
    </row>
    <row r="38" spans="1:13" ht="21" customHeight="1">
      <c r="A38" s="134" t="s">
        <v>116</v>
      </c>
      <c r="B38" s="134" t="s">
        <v>104</v>
      </c>
      <c r="C38" s="134" t="s">
        <v>139</v>
      </c>
      <c r="D38" s="98" t="s">
        <v>140</v>
      </c>
      <c r="E38" s="171">
        <v>29.64</v>
      </c>
      <c r="F38" s="172">
        <v>24.16</v>
      </c>
      <c r="G38" s="172">
        <v>5.48</v>
      </c>
      <c r="H38" s="173" t="s">
        <v>88</v>
      </c>
      <c r="I38" s="173"/>
      <c r="J38" s="173"/>
      <c r="K38" s="173"/>
      <c r="L38" s="173" t="s">
        <v>88</v>
      </c>
      <c r="M38" s="173" t="s">
        <v>88</v>
      </c>
    </row>
    <row r="39" spans="1:13" ht="19.5" customHeight="1">
      <c r="A39" s="133" t="s">
        <v>116</v>
      </c>
      <c r="B39" s="133" t="s">
        <v>104</v>
      </c>
      <c r="C39" s="133" t="s">
        <v>107</v>
      </c>
      <c r="D39" s="99" t="s">
        <v>141</v>
      </c>
      <c r="E39" s="158">
        <v>504</v>
      </c>
      <c r="F39" s="169"/>
      <c r="G39" s="169">
        <v>4</v>
      </c>
      <c r="H39" s="169"/>
      <c r="I39" s="169"/>
      <c r="J39" s="169">
        <v>500</v>
      </c>
      <c r="K39" s="169"/>
      <c r="L39" s="169"/>
      <c r="M39" s="169"/>
    </row>
    <row r="40" spans="1:13" ht="19.5" customHeight="1">
      <c r="A40" s="132" t="s">
        <v>116</v>
      </c>
      <c r="B40" s="132" t="s">
        <v>120</v>
      </c>
      <c r="C40" s="132"/>
      <c r="D40" s="100" t="s">
        <v>142</v>
      </c>
      <c r="E40" s="166">
        <f>SUM(E41:E42)</f>
        <v>225.23</v>
      </c>
      <c r="F40" s="166">
        <f>SUM(F41:F42)</f>
        <v>167.36</v>
      </c>
      <c r="G40" s="166">
        <f>SUM(G41:G42)</f>
        <v>57.87</v>
      </c>
      <c r="H40" s="169"/>
      <c r="I40" s="169"/>
      <c r="J40" s="169"/>
      <c r="K40" s="169"/>
      <c r="L40" s="169"/>
      <c r="M40" s="169"/>
    </row>
    <row r="41" spans="1:13" ht="19.5" customHeight="1">
      <c r="A41" s="133" t="s">
        <v>116</v>
      </c>
      <c r="B41" s="133" t="s">
        <v>120</v>
      </c>
      <c r="C41" s="133" t="s">
        <v>101</v>
      </c>
      <c r="D41" s="99" t="s">
        <v>143</v>
      </c>
      <c r="E41" s="158">
        <v>209.23</v>
      </c>
      <c r="F41" s="169">
        <v>167.36</v>
      </c>
      <c r="G41" s="169">
        <v>41.87</v>
      </c>
      <c r="H41" s="169"/>
      <c r="I41" s="169"/>
      <c r="J41" s="169"/>
      <c r="K41" s="169"/>
      <c r="L41" s="169"/>
      <c r="M41" s="169"/>
    </row>
    <row r="42" spans="1:13" ht="19.5" customHeight="1">
      <c r="A42" s="133" t="s">
        <v>116</v>
      </c>
      <c r="B42" s="133" t="s">
        <v>120</v>
      </c>
      <c r="C42" s="133" t="s">
        <v>107</v>
      </c>
      <c r="D42" s="99" t="s">
        <v>144</v>
      </c>
      <c r="E42" s="158">
        <v>16</v>
      </c>
      <c r="F42" s="169"/>
      <c r="G42" s="169">
        <v>16</v>
      </c>
      <c r="H42" s="169"/>
      <c r="I42" s="169"/>
      <c r="J42" s="169"/>
      <c r="K42" s="169"/>
      <c r="L42" s="169"/>
      <c r="M42" s="169"/>
    </row>
    <row r="43" spans="1:13" ht="19.5" customHeight="1">
      <c r="A43" s="132" t="s">
        <v>145</v>
      </c>
      <c r="B43" s="132"/>
      <c r="C43" s="132"/>
      <c r="D43" s="100" t="s">
        <v>62</v>
      </c>
      <c r="E43" s="166">
        <f>E44</f>
        <v>221.31</v>
      </c>
      <c r="F43" s="166">
        <f>F44</f>
        <v>221.31</v>
      </c>
      <c r="G43" s="166"/>
      <c r="H43" s="169"/>
      <c r="I43" s="169"/>
      <c r="J43" s="169"/>
      <c r="K43" s="169"/>
      <c r="L43" s="169"/>
      <c r="M43" s="169"/>
    </row>
    <row r="44" spans="1:13" ht="19.5" customHeight="1">
      <c r="A44" s="132" t="s">
        <v>145</v>
      </c>
      <c r="B44" s="132" t="s">
        <v>113</v>
      </c>
      <c r="C44" s="132"/>
      <c r="D44" s="100" t="s">
        <v>146</v>
      </c>
      <c r="E44" s="166">
        <f>E45</f>
        <v>221.31</v>
      </c>
      <c r="F44" s="166">
        <f>F45</f>
        <v>221.31</v>
      </c>
      <c r="G44" s="166"/>
      <c r="H44" s="169"/>
      <c r="I44" s="169"/>
      <c r="J44" s="169"/>
      <c r="K44" s="169"/>
      <c r="L44" s="169"/>
      <c r="M44" s="169"/>
    </row>
    <row r="45" spans="1:13" ht="19.5" customHeight="1">
      <c r="A45" s="133" t="s">
        <v>145</v>
      </c>
      <c r="B45" s="133" t="s">
        <v>113</v>
      </c>
      <c r="C45" s="133" t="s">
        <v>101</v>
      </c>
      <c r="D45" s="99" t="s">
        <v>147</v>
      </c>
      <c r="E45" s="158">
        <v>221.31</v>
      </c>
      <c r="F45" s="169">
        <v>221.31</v>
      </c>
      <c r="G45" s="169"/>
      <c r="H45" s="169"/>
      <c r="I45" s="169"/>
      <c r="J45" s="169"/>
      <c r="K45" s="169"/>
      <c r="L45" s="169"/>
      <c r="M45" s="169"/>
    </row>
    <row r="46" spans="1:13" ht="19.5" customHeight="1">
      <c r="A46" s="132" t="s">
        <v>148</v>
      </c>
      <c r="B46" s="132"/>
      <c r="C46" s="132"/>
      <c r="D46" s="100" t="s">
        <v>64</v>
      </c>
      <c r="E46" s="166">
        <f>E47</f>
        <v>296.63</v>
      </c>
      <c r="F46" s="166">
        <f>F47</f>
        <v>247.33</v>
      </c>
      <c r="G46" s="166">
        <f>G47</f>
        <v>49.3</v>
      </c>
      <c r="H46" s="169"/>
      <c r="I46" s="169"/>
      <c r="J46" s="169"/>
      <c r="K46" s="169"/>
      <c r="L46" s="169"/>
      <c r="M46" s="169"/>
    </row>
    <row r="47" spans="1:13" ht="19.5" customHeight="1">
      <c r="A47" s="132" t="s">
        <v>148</v>
      </c>
      <c r="B47" s="132" t="s">
        <v>101</v>
      </c>
      <c r="C47" s="132"/>
      <c r="D47" s="100" t="s">
        <v>149</v>
      </c>
      <c r="E47" s="166">
        <f>SUM(E48:E49)</f>
        <v>296.63</v>
      </c>
      <c r="F47" s="166">
        <f>SUM(F48:F49)</f>
        <v>247.33</v>
      </c>
      <c r="G47" s="166">
        <f>SUM(G48:G49)</f>
        <v>49.3</v>
      </c>
      <c r="H47" s="169"/>
      <c r="I47" s="169"/>
      <c r="J47" s="169"/>
      <c r="K47" s="169"/>
      <c r="L47" s="169"/>
      <c r="M47" s="169"/>
    </row>
    <row r="48" spans="1:13" ht="19.5" customHeight="1">
      <c r="A48" s="133" t="s">
        <v>148</v>
      </c>
      <c r="B48" s="133" t="s">
        <v>101</v>
      </c>
      <c r="C48" s="133" t="s">
        <v>139</v>
      </c>
      <c r="D48" s="99" t="s">
        <v>119</v>
      </c>
      <c r="E48" s="158">
        <v>281.63</v>
      </c>
      <c r="F48" s="174">
        <v>247.33</v>
      </c>
      <c r="G48" s="174">
        <v>34.3</v>
      </c>
      <c r="H48" s="169"/>
      <c r="I48" s="169"/>
      <c r="J48" s="169"/>
      <c r="K48" s="169"/>
      <c r="L48" s="169"/>
      <c r="M48" s="169"/>
    </row>
    <row r="49" spans="1:13" ht="19.5" customHeight="1">
      <c r="A49" s="133" t="s">
        <v>150</v>
      </c>
      <c r="B49" s="133" t="s">
        <v>113</v>
      </c>
      <c r="C49" s="133" t="s">
        <v>107</v>
      </c>
      <c r="D49" s="136" t="s">
        <v>151</v>
      </c>
      <c r="E49" s="175">
        <v>15</v>
      </c>
      <c r="F49" s="174"/>
      <c r="G49" s="176">
        <v>15</v>
      </c>
      <c r="H49" s="169"/>
      <c r="I49" s="169"/>
      <c r="J49" s="169"/>
      <c r="K49" s="169"/>
      <c r="L49" s="169"/>
      <c r="M49" s="169"/>
    </row>
  </sheetData>
  <sheetProtection/>
  <mergeCells count="15">
    <mergeCell ref="A1:M1"/>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75" right="0.75" top="1" bottom="1" header="0.51" footer="0.51"/>
  <pageSetup horizontalDpi="600" verticalDpi="600" orientation="landscape" paperSize="9"/>
  <ignoredErrors>
    <ignoredError sqref="E8:M8" numberStoredAsText="1"/>
  </ignoredErrors>
</worksheet>
</file>

<file path=xl/worksheets/sheet5.xml><?xml version="1.0" encoding="utf-8"?>
<worksheet xmlns="http://schemas.openxmlformats.org/spreadsheetml/2006/main" xmlns:r="http://schemas.openxmlformats.org/officeDocument/2006/relationships">
  <dimension ref="A1:H31"/>
  <sheetViews>
    <sheetView zoomScaleSheetLayoutView="100" workbookViewId="0" topLeftCell="A1">
      <selection activeCell="C30" sqref="C30"/>
    </sheetView>
  </sheetViews>
  <sheetFormatPr defaultColWidth="9.140625" defaultRowHeight="12.75"/>
  <cols>
    <col min="1" max="1" width="31.8515625" style="67" customWidth="1"/>
    <col min="2" max="2" width="17.7109375" style="67" customWidth="1"/>
    <col min="3" max="3" width="34.28125" style="67" customWidth="1"/>
    <col min="4" max="4" width="17.7109375" style="67" customWidth="1"/>
    <col min="5" max="5" width="28.8515625" style="67" customWidth="1"/>
    <col min="6" max="6" width="17.7109375" style="67" customWidth="1"/>
    <col min="7" max="7" width="9.140625" style="67" customWidth="1"/>
    <col min="8" max="8" width="9.421875" style="67" bestFit="1" customWidth="1"/>
    <col min="9" max="16384" width="9.140625" style="67" customWidth="1"/>
  </cols>
  <sheetData>
    <row r="1" spans="1:6" ht="29.25" customHeight="1">
      <c r="A1" s="152" t="s">
        <v>168</v>
      </c>
      <c r="B1" s="152"/>
      <c r="C1" s="152"/>
      <c r="D1" s="152"/>
      <c r="E1" s="152"/>
      <c r="F1" s="152"/>
    </row>
    <row r="2" ht="17.25" customHeight="1">
      <c r="F2" s="69" t="s">
        <v>169</v>
      </c>
    </row>
    <row r="3" spans="1:6" ht="17.25" customHeight="1">
      <c r="A3" s="6" t="s">
        <v>7</v>
      </c>
      <c r="F3" s="69" t="s">
        <v>8</v>
      </c>
    </row>
    <row r="4" spans="1:6" ht="18.75" customHeight="1">
      <c r="A4" s="153" t="s">
        <v>170</v>
      </c>
      <c r="B4" s="153" t="s">
        <v>170</v>
      </c>
      <c r="C4" s="154" t="s">
        <v>171</v>
      </c>
      <c r="D4" s="155"/>
      <c r="E4" s="155"/>
      <c r="F4" s="161"/>
    </row>
    <row r="5" spans="1:6" ht="18.75" customHeight="1">
      <c r="A5" s="156" t="s">
        <v>172</v>
      </c>
      <c r="B5" s="156" t="s">
        <v>12</v>
      </c>
      <c r="C5" s="156" t="s">
        <v>14</v>
      </c>
      <c r="D5" s="153" t="s">
        <v>12</v>
      </c>
      <c r="E5" s="156" t="s">
        <v>13</v>
      </c>
      <c r="F5" s="153" t="s">
        <v>12</v>
      </c>
    </row>
    <row r="6" spans="1:6" ht="18.75" customHeight="1">
      <c r="A6" s="156" t="s">
        <v>172</v>
      </c>
      <c r="B6" s="156" t="s">
        <v>173</v>
      </c>
      <c r="C6" s="156" t="s">
        <v>14</v>
      </c>
      <c r="D6" s="153"/>
      <c r="E6" s="156" t="s">
        <v>174</v>
      </c>
      <c r="F6" s="153"/>
    </row>
    <row r="7" spans="1:8" ht="18.75" customHeight="1">
      <c r="A7" s="157" t="s">
        <v>175</v>
      </c>
      <c r="B7" s="158">
        <v>4868</v>
      </c>
      <c r="C7" s="157" t="s">
        <v>176</v>
      </c>
      <c r="D7" s="158">
        <v>7.68</v>
      </c>
      <c r="E7" s="157" t="s">
        <v>177</v>
      </c>
      <c r="F7" s="158">
        <v>3191.82</v>
      </c>
      <c r="H7" s="162"/>
    </row>
    <row r="8" spans="1:6" ht="18.75" customHeight="1">
      <c r="A8" s="157" t="s">
        <v>178</v>
      </c>
      <c r="B8" s="158"/>
      <c r="C8" s="157" t="s">
        <v>179</v>
      </c>
      <c r="D8" s="158"/>
      <c r="E8" s="157" t="s">
        <v>180</v>
      </c>
      <c r="F8" s="158">
        <v>2764.6</v>
      </c>
    </row>
    <row r="9" spans="1:6" ht="18.75" customHeight="1">
      <c r="A9" s="158"/>
      <c r="B9" s="158"/>
      <c r="C9" s="157" t="s">
        <v>181</v>
      </c>
      <c r="D9" s="158"/>
      <c r="E9" s="157" t="s">
        <v>182</v>
      </c>
      <c r="F9" s="158">
        <v>427.22</v>
      </c>
    </row>
    <row r="10" spans="1:6" ht="18.75" customHeight="1">
      <c r="A10" s="158"/>
      <c r="B10" s="158"/>
      <c r="C10" s="157" t="s">
        <v>183</v>
      </c>
      <c r="D10" s="158"/>
      <c r="E10" s="157" t="s">
        <v>184</v>
      </c>
      <c r="F10" s="158">
        <v>1676.18</v>
      </c>
    </row>
    <row r="11" spans="1:6" ht="18.75" customHeight="1">
      <c r="A11" s="158"/>
      <c r="B11" s="158"/>
      <c r="C11" s="157" t="s">
        <v>185</v>
      </c>
      <c r="D11" s="158"/>
      <c r="E11" s="157" t="s">
        <v>186</v>
      </c>
      <c r="F11" s="158"/>
    </row>
    <row r="12" spans="1:6" ht="18.75" customHeight="1">
      <c r="A12" s="158"/>
      <c r="B12" s="158"/>
      <c r="C12" s="157" t="s">
        <v>187</v>
      </c>
      <c r="D12" s="158"/>
      <c r="E12" s="157" t="s">
        <v>188</v>
      </c>
      <c r="F12" s="158">
        <v>1676.18</v>
      </c>
    </row>
    <row r="13" spans="1:6" ht="18.75" customHeight="1">
      <c r="A13" s="158"/>
      <c r="B13" s="158"/>
      <c r="C13" s="157" t="s">
        <v>189</v>
      </c>
      <c r="D13" s="158"/>
      <c r="E13" s="157"/>
      <c r="F13" s="158"/>
    </row>
    <row r="14" spans="1:6" ht="18.75" customHeight="1">
      <c r="A14" s="158"/>
      <c r="B14" s="158"/>
      <c r="C14" s="157" t="s">
        <v>190</v>
      </c>
      <c r="D14" s="158">
        <v>391.72</v>
      </c>
      <c r="E14" s="157"/>
      <c r="F14" s="158"/>
    </row>
    <row r="15" spans="1:6" ht="18.75" customHeight="1">
      <c r="A15" s="158"/>
      <c r="B15" s="158"/>
      <c r="C15" s="157" t="s">
        <v>191</v>
      </c>
      <c r="D15" s="158">
        <v>131.17</v>
      </c>
      <c r="E15" s="157"/>
      <c r="F15" s="158"/>
    </row>
    <row r="16" spans="1:6" ht="18.75" customHeight="1">
      <c r="A16" s="158"/>
      <c r="B16" s="158"/>
      <c r="C16" s="157" t="s">
        <v>192</v>
      </c>
      <c r="D16" s="158"/>
      <c r="E16" s="157"/>
      <c r="F16" s="158"/>
    </row>
    <row r="17" spans="1:6" ht="18.75" customHeight="1">
      <c r="A17" s="158"/>
      <c r="B17" s="158"/>
      <c r="C17" s="157" t="s">
        <v>193</v>
      </c>
      <c r="D17" s="158"/>
      <c r="E17" s="157" t="s">
        <v>194</v>
      </c>
      <c r="F17" s="158"/>
    </row>
    <row r="18" spans="1:6" ht="18.75" customHeight="1">
      <c r="A18" s="158"/>
      <c r="B18" s="158"/>
      <c r="C18" s="157" t="s">
        <v>195</v>
      </c>
      <c r="D18" s="158">
        <v>3819.49</v>
      </c>
      <c r="E18" s="157" t="s">
        <v>196</v>
      </c>
      <c r="F18" s="158">
        <v>2761.56</v>
      </c>
    </row>
    <row r="19" spans="1:6" ht="18.75" customHeight="1">
      <c r="A19" s="158"/>
      <c r="B19" s="158"/>
      <c r="C19" s="157" t="s">
        <v>197</v>
      </c>
      <c r="D19" s="158"/>
      <c r="E19" s="157" t="s">
        <v>198</v>
      </c>
      <c r="F19" s="158">
        <v>1623.4</v>
      </c>
    </row>
    <row r="20" spans="1:6" ht="18.75" customHeight="1">
      <c r="A20" s="158"/>
      <c r="B20" s="158"/>
      <c r="C20" s="157" t="s">
        <v>199</v>
      </c>
      <c r="D20" s="158"/>
      <c r="E20" s="157" t="s">
        <v>200</v>
      </c>
      <c r="F20" s="158">
        <v>3.04</v>
      </c>
    </row>
    <row r="21" spans="1:6" ht="18.75" customHeight="1">
      <c r="A21" s="158"/>
      <c r="B21" s="158"/>
      <c r="C21" s="157" t="s">
        <v>201</v>
      </c>
      <c r="D21" s="158"/>
      <c r="E21" s="157" t="s">
        <v>202</v>
      </c>
      <c r="F21" s="158"/>
    </row>
    <row r="22" spans="1:6" ht="18.75" customHeight="1">
      <c r="A22" s="158"/>
      <c r="B22" s="158"/>
      <c r="C22" s="157" t="s">
        <v>203</v>
      </c>
      <c r="D22" s="158"/>
      <c r="E22" s="157" t="s">
        <v>204</v>
      </c>
      <c r="F22" s="158"/>
    </row>
    <row r="23" spans="1:6" ht="18.75" customHeight="1">
      <c r="A23" s="159"/>
      <c r="B23" s="159"/>
      <c r="C23" s="157" t="s">
        <v>205</v>
      </c>
      <c r="D23" s="158"/>
      <c r="E23" s="157" t="s">
        <v>206</v>
      </c>
      <c r="F23" s="158">
        <v>500</v>
      </c>
    </row>
    <row r="24" spans="1:6" ht="18.75" customHeight="1">
      <c r="A24" s="159"/>
      <c r="B24" s="159"/>
      <c r="C24" s="157" t="s">
        <v>207</v>
      </c>
      <c r="D24" s="158"/>
      <c r="E24" s="157" t="s">
        <v>208</v>
      </c>
      <c r="F24" s="158"/>
    </row>
    <row r="25" spans="1:6" ht="18.75" customHeight="1">
      <c r="A25" s="159"/>
      <c r="B25" s="159"/>
      <c r="C25" s="157" t="s">
        <v>209</v>
      </c>
      <c r="D25" s="158">
        <v>221.31</v>
      </c>
      <c r="F25" s="158"/>
    </row>
    <row r="26" spans="1:6" ht="18.75" customHeight="1">
      <c r="A26" s="159"/>
      <c r="B26" s="159"/>
      <c r="C26" s="157" t="s">
        <v>210</v>
      </c>
      <c r="D26" s="158">
        <v>296.63</v>
      </c>
      <c r="E26" s="157"/>
      <c r="F26" s="158"/>
    </row>
    <row r="27" spans="1:6" ht="18.75" customHeight="1">
      <c r="A27" s="159"/>
      <c r="B27" s="159"/>
      <c r="C27" s="157" t="s">
        <v>211</v>
      </c>
      <c r="D27" s="158"/>
      <c r="E27" s="157"/>
      <c r="F27" s="158"/>
    </row>
    <row r="28" spans="1:6" ht="18.75" customHeight="1">
      <c r="A28" s="159"/>
      <c r="B28" s="159"/>
      <c r="C28" s="157" t="s">
        <v>212</v>
      </c>
      <c r="D28" s="158"/>
      <c r="E28" s="157"/>
      <c r="F28" s="158"/>
    </row>
    <row r="29" spans="1:6" ht="18.75" customHeight="1">
      <c r="A29" s="159"/>
      <c r="B29" s="159"/>
      <c r="C29" s="157" t="s">
        <v>213</v>
      </c>
      <c r="D29" s="158"/>
      <c r="E29" s="157"/>
      <c r="F29" s="158"/>
    </row>
    <row r="30" spans="1:6" ht="18.75" customHeight="1">
      <c r="A30" s="159"/>
      <c r="B30" s="159"/>
      <c r="C30" s="157" t="s">
        <v>214</v>
      </c>
      <c r="D30" s="158"/>
      <c r="E30" s="157"/>
      <c r="F30" s="158"/>
    </row>
    <row r="31" spans="1:6" ht="18.75" customHeight="1">
      <c r="A31" s="160" t="s">
        <v>83</v>
      </c>
      <c r="B31" s="160">
        <v>4868</v>
      </c>
      <c r="C31" s="160" t="s">
        <v>154</v>
      </c>
      <c r="D31" s="158">
        <v>4868</v>
      </c>
      <c r="E31" s="157" t="s">
        <v>154</v>
      </c>
      <c r="F31" s="158">
        <v>4868</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46"/>
  <sheetViews>
    <sheetView zoomScaleSheetLayoutView="100" workbookViewId="0" topLeftCell="A1">
      <selection activeCell="A3" sqref="A3"/>
    </sheetView>
  </sheetViews>
  <sheetFormatPr defaultColWidth="9.140625" defaultRowHeight="12.75"/>
  <cols>
    <col min="1" max="3" width="7.140625" style="0" customWidth="1"/>
    <col min="4" max="4" width="37.28125" style="0" customWidth="1"/>
    <col min="5" max="7" width="14.57421875" style="0" customWidth="1"/>
    <col min="8" max="8" width="19.00390625" style="0" customWidth="1"/>
    <col min="9" max="16" width="12.57421875" style="0" customWidth="1"/>
    <col min="17" max="17" width="19.00390625" style="0" customWidth="1"/>
  </cols>
  <sheetData>
    <row r="1" spans="1:16" ht="27" customHeight="1">
      <c r="A1" s="129" t="s">
        <v>215</v>
      </c>
      <c r="B1" s="129"/>
      <c r="C1" s="129"/>
      <c r="D1" s="129"/>
      <c r="E1" s="129"/>
      <c r="F1" s="129"/>
      <c r="G1" s="129"/>
      <c r="H1" s="129"/>
      <c r="I1" s="129"/>
      <c r="J1" s="129"/>
      <c r="K1" s="129"/>
      <c r="L1" s="129"/>
      <c r="M1" s="129"/>
      <c r="N1" s="129"/>
      <c r="O1" s="129"/>
      <c r="P1" s="129"/>
    </row>
    <row r="2" spans="7:16" ht="16.5">
      <c r="G2" s="69"/>
      <c r="P2" s="69" t="s">
        <v>216</v>
      </c>
    </row>
    <row r="3" spans="1:16" ht="21" customHeight="1">
      <c r="A3" s="6" t="s">
        <v>7</v>
      </c>
      <c r="G3" s="69"/>
      <c r="P3" s="69" t="s">
        <v>8</v>
      </c>
    </row>
    <row r="4" spans="1:16" ht="21" customHeight="1">
      <c r="A4" s="75" t="s">
        <v>217</v>
      </c>
      <c r="B4" s="76"/>
      <c r="C4" s="77"/>
      <c r="D4" s="78" t="s">
        <v>82</v>
      </c>
      <c r="E4" s="79" t="s">
        <v>218</v>
      </c>
      <c r="F4" s="81"/>
      <c r="G4" s="81"/>
      <c r="H4" s="75" t="s">
        <v>219</v>
      </c>
      <c r="I4" s="83"/>
      <c r="J4" s="83"/>
      <c r="K4" s="83"/>
      <c r="L4" s="83"/>
      <c r="M4" s="83"/>
      <c r="N4" s="83"/>
      <c r="O4" s="83"/>
      <c r="P4" s="85"/>
    </row>
    <row r="5" spans="1:16" ht="36.75" customHeight="1">
      <c r="A5" s="79" t="s">
        <v>90</v>
      </c>
      <c r="B5" s="79" t="s">
        <v>91</v>
      </c>
      <c r="C5" s="79" t="s">
        <v>92</v>
      </c>
      <c r="D5" s="80"/>
      <c r="E5" s="79" t="s">
        <v>97</v>
      </c>
      <c r="F5" s="79" t="s">
        <v>220</v>
      </c>
      <c r="G5" s="79" t="s">
        <v>221</v>
      </c>
      <c r="H5" s="79" t="s">
        <v>97</v>
      </c>
      <c r="I5" s="79" t="s">
        <v>155</v>
      </c>
      <c r="J5" s="84" t="s">
        <v>222</v>
      </c>
      <c r="K5" s="84" t="s">
        <v>223</v>
      </c>
      <c r="L5" s="84" t="s">
        <v>224</v>
      </c>
      <c r="M5" s="79" t="s">
        <v>159</v>
      </c>
      <c r="N5" s="79" t="s">
        <v>160</v>
      </c>
      <c r="O5" s="84" t="s">
        <v>225</v>
      </c>
      <c r="P5" s="79" t="s">
        <v>68</v>
      </c>
    </row>
    <row r="6" spans="1:16" s="127" customFormat="1" ht="21.75" customHeight="1">
      <c r="A6" s="130"/>
      <c r="B6" s="130"/>
      <c r="C6" s="130"/>
      <c r="D6" s="131" t="s">
        <v>97</v>
      </c>
      <c r="E6" s="137">
        <f>E7+E10+E15+E20+E40+E43</f>
        <v>4868</v>
      </c>
      <c r="F6" s="137">
        <f>F7+F10+F15+F20+F40+F43</f>
        <v>3191.82</v>
      </c>
      <c r="G6" s="137">
        <f>G7+G10+G15+G20+G40+G43</f>
        <v>1676.18</v>
      </c>
      <c r="H6" s="137">
        <f aca="true" t="shared" si="0" ref="H6:M6">H7+H10+H15+H20+H40+H43</f>
        <v>4868</v>
      </c>
      <c r="I6" s="137">
        <f t="shared" si="0"/>
        <v>2594.2000000000003</v>
      </c>
      <c r="J6" s="137">
        <f t="shared" si="0"/>
        <v>1545.5300000000002</v>
      </c>
      <c r="K6" s="137">
        <f t="shared" si="0"/>
        <v>3.04</v>
      </c>
      <c r="L6" s="137"/>
      <c r="M6" s="137">
        <f t="shared" si="0"/>
        <v>500</v>
      </c>
      <c r="N6" s="137"/>
      <c r="O6" s="147"/>
      <c r="P6" s="137"/>
    </row>
    <row r="7" spans="1:16" ht="18.75" customHeight="1">
      <c r="A7" s="132" t="s">
        <v>98</v>
      </c>
      <c r="B7" s="132"/>
      <c r="C7" s="132"/>
      <c r="D7" s="92" t="s">
        <v>17</v>
      </c>
      <c r="E7" s="138">
        <f aca="true" t="shared" si="1" ref="E7:E11">E8</f>
        <v>7.68</v>
      </c>
      <c r="F7" s="139"/>
      <c r="G7" s="138">
        <f>G8</f>
        <v>7.68</v>
      </c>
      <c r="H7" s="138">
        <f>H8</f>
        <v>7.68</v>
      </c>
      <c r="I7" s="138"/>
      <c r="J7" s="138">
        <f>J8</f>
        <v>7.68</v>
      </c>
      <c r="K7" s="139"/>
      <c r="L7" s="139"/>
      <c r="M7" s="139"/>
      <c r="N7" s="139"/>
      <c r="O7" s="148"/>
      <c r="P7" s="139"/>
    </row>
    <row r="8" spans="1:16" ht="18.75" customHeight="1">
      <c r="A8" s="132" t="s">
        <v>98</v>
      </c>
      <c r="B8" s="132" t="s">
        <v>99</v>
      </c>
      <c r="C8" s="132"/>
      <c r="D8" s="92" t="s">
        <v>100</v>
      </c>
      <c r="E8" s="138">
        <f t="shared" si="1"/>
        <v>7.68</v>
      </c>
      <c r="F8" s="139"/>
      <c r="G8" s="138">
        <f>G9</f>
        <v>7.68</v>
      </c>
      <c r="H8" s="138">
        <f>H9</f>
        <v>7.68</v>
      </c>
      <c r="I8" s="138"/>
      <c r="J8" s="138">
        <f>J9</f>
        <v>7.68</v>
      </c>
      <c r="K8" s="139"/>
      <c r="L8" s="139"/>
      <c r="M8" s="139"/>
      <c r="N8" s="139"/>
      <c r="O8" s="148"/>
      <c r="P8" s="139"/>
    </row>
    <row r="9" spans="1:16" s="128" customFormat="1" ht="18.75" customHeight="1">
      <c r="A9" s="133" t="s">
        <v>98</v>
      </c>
      <c r="B9" s="133" t="s">
        <v>99</v>
      </c>
      <c r="C9" s="133" t="s">
        <v>101</v>
      </c>
      <c r="D9" s="94" t="s">
        <v>102</v>
      </c>
      <c r="E9" s="140">
        <v>7.68</v>
      </c>
      <c r="F9" s="139"/>
      <c r="G9" s="140">
        <v>7.68</v>
      </c>
      <c r="H9" s="139">
        <f aca="true" t="shared" si="2" ref="H7:H46">SUM(I9:P9)</f>
        <v>7.68</v>
      </c>
      <c r="I9" s="139"/>
      <c r="J9" s="139">
        <v>7.68</v>
      </c>
      <c r="K9" s="139"/>
      <c r="L9" s="139"/>
      <c r="M9" s="139"/>
      <c r="N9" s="139"/>
      <c r="O9" s="148"/>
      <c r="P9" s="139"/>
    </row>
    <row r="10" spans="1:16" ht="18.75" customHeight="1">
      <c r="A10" s="132" t="s">
        <v>103</v>
      </c>
      <c r="B10" s="132"/>
      <c r="C10" s="132"/>
      <c r="D10" s="92" t="s">
        <v>38</v>
      </c>
      <c r="E10" s="138">
        <f>E11+E13</f>
        <v>391.72</v>
      </c>
      <c r="F10" s="138">
        <f>F11+F13</f>
        <v>391.72</v>
      </c>
      <c r="G10" s="138"/>
      <c r="H10" s="138">
        <f>H11+H13</f>
        <v>391.72</v>
      </c>
      <c r="I10" s="138">
        <f>I11+I13</f>
        <v>391.72</v>
      </c>
      <c r="J10" s="138"/>
      <c r="K10" s="139"/>
      <c r="L10" s="139"/>
      <c r="M10" s="139"/>
      <c r="N10" s="139"/>
      <c r="O10" s="148"/>
      <c r="P10" s="139"/>
    </row>
    <row r="11" spans="1:16" ht="18.75" customHeight="1">
      <c r="A11" s="132" t="s">
        <v>103</v>
      </c>
      <c r="B11" s="132" t="s">
        <v>104</v>
      </c>
      <c r="C11" s="132"/>
      <c r="D11" s="92" t="s">
        <v>105</v>
      </c>
      <c r="E11" s="138">
        <f t="shared" si="1"/>
        <v>387.54</v>
      </c>
      <c r="F11" s="138">
        <f aca="true" t="shared" si="3" ref="F11:F15">F12</f>
        <v>387.54</v>
      </c>
      <c r="G11" s="138"/>
      <c r="H11" s="138">
        <f>H12</f>
        <v>387.54</v>
      </c>
      <c r="I11" s="138">
        <f>I12</f>
        <v>387.54</v>
      </c>
      <c r="J11" s="138"/>
      <c r="K11" s="139"/>
      <c r="L11" s="139"/>
      <c r="M11" s="139"/>
      <c r="N11" s="139"/>
      <c r="O11" s="148"/>
      <c r="P11" s="139"/>
    </row>
    <row r="12" spans="1:16" s="128" customFormat="1" ht="18.75" customHeight="1">
      <c r="A12" s="133" t="s">
        <v>103</v>
      </c>
      <c r="B12" s="133" t="s">
        <v>104</v>
      </c>
      <c r="C12" s="133" t="s">
        <v>104</v>
      </c>
      <c r="D12" s="94" t="s">
        <v>106</v>
      </c>
      <c r="E12" s="140">
        <v>387.54</v>
      </c>
      <c r="F12" s="140">
        <v>387.54</v>
      </c>
      <c r="G12" s="139"/>
      <c r="H12" s="139">
        <f t="shared" si="2"/>
        <v>387.54</v>
      </c>
      <c r="I12" s="140">
        <v>387.54</v>
      </c>
      <c r="J12" s="139"/>
      <c r="K12" s="139"/>
      <c r="L12" s="139"/>
      <c r="M12" s="139"/>
      <c r="N12" s="139"/>
      <c r="O12" s="148"/>
      <c r="P12" s="139"/>
    </row>
    <row r="13" spans="1:16" ht="18.75" customHeight="1">
      <c r="A13" s="132" t="s">
        <v>103</v>
      </c>
      <c r="B13" s="132" t="s">
        <v>107</v>
      </c>
      <c r="C13" s="132"/>
      <c r="D13" s="92" t="s">
        <v>108</v>
      </c>
      <c r="E13" s="138">
        <f>E14</f>
        <v>4.18</v>
      </c>
      <c r="F13" s="138">
        <f t="shared" si="3"/>
        <v>4.18</v>
      </c>
      <c r="G13" s="138"/>
      <c r="H13" s="138">
        <f>H14</f>
        <v>4.18</v>
      </c>
      <c r="I13" s="138">
        <f>I14</f>
        <v>4.18</v>
      </c>
      <c r="J13" s="139"/>
      <c r="K13" s="139"/>
      <c r="L13" s="139"/>
      <c r="M13" s="139"/>
      <c r="N13" s="139"/>
      <c r="O13" s="148"/>
      <c r="P13" s="139"/>
    </row>
    <row r="14" spans="1:16" s="128" customFormat="1" ht="18.75" customHeight="1">
      <c r="A14" s="133" t="s">
        <v>103</v>
      </c>
      <c r="B14" s="133" t="s">
        <v>107</v>
      </c>
      <c r="C14" s="133" t="s">
        <v>101</v>
      </c>
      <c r="D14" s="94" t="s">
        <v>109</v>
      </c>
      <c r="E14" s="140">
        <v>4.18</v>
      </c>
      <c r="F14" s="140">
        <v>4.18</v>
      </c>
      <c r="G14" s="139"/>
      <c r="H14" s="139">
        <f t="shared" si="2"/>
        <v>4.18</v>
      </c>
      <c r="I14" s="140">
        <v>4.18</v>
      </c>
      <c r="J14" s="139"/>
      <c r="K14" s="139"/>
      <c r="L14" s="139"/>
      <c r="M14" s="139"/>
      <c r="N14" s="149"/>
      <c r="O14" s="149"/>
      <c r="P14" s="149"/>
    </row>
    <row r="15" spans="1:16" ht="18.75" customHeight="1">
      <c r="A15" s="132" t="s">
        <v>110</v>
      </c>
      <c r="B15" s="132"/>
      <c r="C15" s="132"/>
      <c r="D15" s="92" t="s">
        <v>41</v>
      </c>
      <c r="E15" s="138">
        <f>E16</f>
        <v>131.17000000000002</v>
      </c>
      <c r="F15" s="138">
        <f t="shared" si="3"/>
        <v>131.17000000000002</v>
      </c>
      <c r="G15" s="138"/>
      <c r="H15" s="138">
        <f>H16</f>
        <v>131.17000000000002</v>
      </c>
      <c r="I15" s="138">
        <f>I16</f>
        <v>131.17000000000002</v>
      </c>
      <c r="J15" s="139"/>
      <c r="K15" s="139"/>
      <c r="L15" s="139"/>
      <c r="M15" s="139"/>
      <c r="N15" s="150"/>
      <c r="O15" s="150"/>
      <c r="P15" s="150"/>
    </row>
    <row r="16" spans="1:16" ht="18.75" customHeight="1">
      <c r="A16" s="132" t="s">
        <v>110</v>
      </c>
      <c r="B16" s="132" t="s">
        <v>99</v>
      </c>
      <c r="C16" s="132"/>
      <c r="D16" s="95" t="s">
        <v>111</v>
      </c>
      <c r="E16" s="138">
        <f>SUM(E17:E19)</f>
        <v>131.17000000000002</v>
      </c>
      <c r="F16" s="138">
        <f>SUM(F17:F19)</f>
        <v>131.17000000000002</v>
      </c>
      <c r="G16" s="138"/>
      <c r="H16" s="138">
        <f>SUM(H17:H19)</f>
        <v>131.17000000000002</v>
      </c>
      <c r="I16" s="138">
        <f>SUM(I17:I19)</f>
        <v>131.17000000000002</v>
      </c>
      <c r="J16" s="139"/>
      <c r="K16" s="139"/>
      <c r="L16" s="139"/>
      <c r="M16" s="139"/>
      <c r="N16" s="150"/>
      <c r="O16" s="150"/>
      <c r="P16" s="150"/>
    </row>
    <row r="17" spans="1:16" s="128" customFormat="1" ht="18.75" customHeight="1">
      <c r="A17" s="133" t="s">
        <v>110</v>
      </c>
      <c r="B17" s="133" t="s">
        <v>99</v>
      </c>
      <c r="C17" s="133" t="s">
        <v>101</v>
      </c>
      <c r="D17" s="96" t="s">
        <v>112</v>
      </c>
      <c r="E17" s="140">
        <v>30.06</v>
      </c>
      <c r="F17" s="140">
        <v>30.06</v>
      </c>
      <c r="G17" s="139"/>
      <c r="H17" s="139">
        <f t="shared" si="2"/>
        <v>30.06</v>
      </c>
      <c r="I17" s="140">
        <v>30.06</v>
      </c>
      <c r="J17" s="139"/>
      <c r="K17" s="139"/>
      <c r="L17" s="139"/>
      <c r="M17" s="139"/>
      <c r="N17" s="149"/>
      <c r="O17" s="149"/>
      <c r="P17" s="149"/>
    </row>
    <row r="18" spans="1:16" s="128" customFormat="1" ht="18.75" customHeight="1">
      <c r="A18" s="134" t="s">
        <v>110</v>
      </c>
      <c r="B18" s="134" t="s">
        <v>99</v>
      </c>
      <c r="C18" s="134" t="s">
        <v>113</v>
      </c>
      <c r="D18" s="98" t="s">
        <v>114</v>
      </c>
      <c r="E18" s="141">
        <v>97.84</v>
      </c>
      <c r="F18" s="141">
        <v>97.84</v>
      </c>
      <c r="G18" s="142"/>
      <c r="H18" s="139">
        <f t="shared" si="2"/>
        <v>97.84</v>
      </c>
      <c r="I18" s="141">
        <v>97.84</v>
      </c>
      <c r="J18" s="142"/>
      <c r="K18" s="142"/>
      <c r="L18" s="142"/>
      <c r="M18" s="142"/>
      <c r="N18" s="151"/>
      <c r="O18" s="151"/>
      <c r="P18" s="151"/>
    </row>
    <row r="19" spans="1:16" s="128" customFormat="1" ht="18.75" customHeight="1">
      <c r="A19" s="133" t="s">
        <v>110</v>
      </c>
      <c r="B19" s="133" t="s">
        <v>99</v>
      </c>
      <c r="C19" s="133" t="s">
        <v>107</v>
      </c>
      <c r="D19" s="99" t="s">
        <v>115</v>
      </c>
      <c r="E19" s="140">
        <v>3.27</v>
      </c>
      <c r="F19" s="140">
        <v>3.27</v>
      </c>
      <c r="G19" s="139"/>
      <c r="H19" s="139">
        <f t="shared" si="2"/>
        <v>3.27</v>
      </c>
      <c r="I19" s="140">
        <v>3.27</v>
      </c>
      <c r="J19" s="139"/>
      <c r="K19" s="139"/>
      <c r="L19" s="139"/>
      <c r="M19" s="139"/>
      <c r="N19" s="149"/>
      <c r="O19" s="149"/>
      <c r="P19" s="149"/>
    </row>
    <row r="20" spans="1:16" ht="18.75" customHeight="1">
      <c r="A20" s="132" t="s">
        <v>116</v>
      </c>
      <c r="B20" s="132"/>
      <c r="C20" s="132"/>
      <c r="D20" s="100" t="s">
        <v>48</v>
      </c>
      <c r="E20" s="138">
        <f aca="true" t="shared" si="4" ref="E20:K20">E21+E34+E37</f>
        <v>3819.49</v>
      </c>
      <c r="F20" s="138">
        <f t="shared" si="4"/>
        <v>2165.99</v>
      </c>
      <c r="G20" s="138">
        <f t="shared" si="4"/>
        <v>1653.5</v>
      </c>
      <c r="H20" s="138">
        <f t="shared" si="4"/>
        <v>3819.49</v>
      </c>
      <c r="I20" s="138">
        <f t="shared" si="4"/>
        <v>1602.67</v>
      </c>
      <c r="J20" s="138">
        <f t="shared" si="4"/>
        <v>1488.5500000000002</v>
      </c>
      <c r="K20" s="138">
        <f t="shared" si="4"/>
        <v>3.04</v>
      </c>
      <c r="L20" s="138"/>
      <c r="M20" s="138">
        <f>M21+M34+M37</f>
        <v>500</v>
      </c>
      <c r="N20" s="145"/>
      <c r="O20" s="145"/>
      <c r="P20" s="145"/>
    </row>
    <row r="21" spans="1:16" ht="18.75" customHeight="1">
      <c r="A21" s="132" t="s">
        <v>116</v>
      </c>
      <c r="B21" s="132" t="s">
        <v>101</v>
      </c>
      <c r="C21" s="132"/>
      <c r="D21" s="100" t="s">
        <v>117</v>
      </c>
      <c r="E21" s="138">
        <f aca="true" t="shared" si="5" ref="E21:K21">SUM(E22:E33)</f>
        <v>3060.62</v>
      </c>
      <c r="F21" s="138">
        <f t="shared" si="5"/>
        <v>1927.12</v>
      </c>
      <c r="G21" s="138">
        <f t="shared" si="5"/>
        <v>1133.5</v>
      </c>
      <c r="H21" s="138">
        <f t="shared" si="5"/>
        <v>3060.62</v>
      </c>
      <c r="I21" s="138">
        <f t="shared" si="5"/>
        <v>1578.51</v>
      </c>
      <c r="J21" s="138">
        <f t="shared" si="5"/>
        <v>1479.0700000000002</v>
      </c>
      <c r="K21" s="138">
        <f t="shared" si="5"/>
        <v>3.04</v>
      </c>
      <c r="L21" s="145"/>
      <c r="M21" s="145"/>
      <c r="N21" s="145"/>
      <c r="O21" s="145"/>
      <c r="P21" s="145"/>
    </row>
    <row r="22" spans="1:16" s="128" customFormat="1" ht="18.75" customHeight="1">
      <c r="A22" s="133" t="s">
        <v>116</v>
      </c>
      <c r="B22" s="133" t="s">
        <v>101</v>
      </c>
      <c r="C22" s="133" t="s">
        <v>101</v>
      </c>
      <c r="D22" s="99" t="s">
        <v>102</v>
      </c>
      <c r="E22" s="140">
        <v>596</v>
      </c>
      <c r="F22" s="140">
        <v>596</v>
      </c>
      <c r="G22" s="143"/>
      <c r="H22" s="139">
        <f t="shared" si="2"/>
        <v>596</v>
      </c>
      <c r="I22" s="140">
        <v>472.34</v>
      </c>
      <c r="J22" s="140">
        <v>122.65</v>
      </c>
      <c r="K22" s="146">
        <v>1.01</v>
      </c>
      <c r="L22" s="143"/>
      <c r="M22" s="143"/>
      <c r="N22" s="143"/>
      <c r="O22" s="143"/>
      <c r="P22" s="143"/>
    </row>
    <row r="23" spans="1:16" s="128" customFormat="1" ht="18.75" customHeight="1">
      <c r="A23" s="133" t="s">
        <v>116</v>
      </c>
      <c r="B23" s="133" t="s">
        <v>101</v>
      </c>
      <c r="C23" s="133" t="s">
        <v>118</v>
      </c>
      <c r="D23" s="99" t="s">
        <v>119</v>
      </c>
      <c r="E23" s="140">
        <v>1331.12</v>
      </c>
      <c r="F23" s="140">
        <v>1331.12</v>
      </c>
      <c r="G23" s="143"/>
      <c r="H23" s="139">
        <f t="shared" si="2"/>
        <v>1331.1200000000001</v>
      </c>
      <c r="I23" s="140">
        <v>1106.17</v>
      </c>
      <c r="J23" s="140">
        <v>222.92</v>
      </c>
      <c r="K23" s="146">
        <v>2.03</v>
      </c>
      <c r="L23" s="143"/>
      <c r="M23" s="143"/>
      <c r="N23" s="143"/>
      <c r="O23" s="143"/>
      <c r="P23" s="143"/>
    </row>
    <row r="24" spans="1:16" s="128" customFormat="1" ht="18.75" customHeight="1">
      <c r="A24" s="133" t="s">
        <v>116</v>
      </c>
      <c r="B24" s="133" t="s">
        <v>101</v>
      </c>
      <c r="C24" s="133" t="s">
        <v>120</v>
      </c>
      <c r="D24" s="99" t="s">
        <v>121</v>
      </c>
      <c r="E24" s="140">
        <v>118</v>
      </c>
      <c r="F24" s="143"/>
      <c r="G24" s="140">
        <v>118</v>
      </c>
      <c r="H24" s="139">
        <f t="shared" si="2"/>
        <v>118</v>
      </c>
      <c r="I24" s="143"/>
      <c r="J24" s="140">
        <v>118</v>
      </c>
      <c r="K24" s="143"/>
      <c r="L24" s="143"/>
      <c r="M24" s="143"/>
      <c r="N24" s="143"/>
      <c r="O24" s="143"/>
      <c r="P24" s="143"/>
    </row>
    <row r="25" spans="1:16" s="128" customFormat="1" ht="18.75" customHeight="1">
      <c r="A25" s="133" t="s">
        <v>116</v>
      </c>
      <c r="B25" s="133" t="s">
        <v>101</v>
      </c>
      <c r="C25" s="133" t="s">
        <v>122</v>
      </c>
      <c r="D25" s="99" t="s">
        <v>123</v>
      </c>
      <c r="E25" s="140">
        <v>259.3</v>
      </c>
      <c r="F25" s="143"/>
      <c r="G25" s="140">
        <v>259.3</v>
      </c>
      <c r="H25" s="139">
        <f t="shared" si="2"/>
        <v>259.3</v>
      </c>
      <c r="I25" s="143"/>
      <c r="J25" s="140">
        <v>259.3</v>
      </c>
      <c r="K25" s="143"/>
      <c r="L25" s="143"/>
      <c r="M25" s="143"/>
      <c r="N25" s="143"/>
      <c r="O25" s="143"/>
      <c r="P25" s="143"/>
    </row>
    <row r="26" spans="1:16" s="128" customFormat="1" ht="18.75" customHeight="1">
      <c r="A26" s="133" t="s">
        <v>116</v>
      </c>
      <c r="B26" s="133" t="s">
        <v>101</v>
      </c>
      <c r="C26" s="133" t="s">
        <v>124</v>
      </c>
      <c r="D26" s="135" t="s">
        <v>125</v>
      </c>
      <c r="E26" s="140">
        <v>65</v>
      </c>
      <c r="F26" s="143"/>
      <c r="G26" s="140">
        <v>65</v>
      </c>
      <c r="H26" s="139">
        <f t="shared" si="2"/>
        <v>65</v>
      </c>
      <c r="I26" s="143"/>
      <c r="J26" s="140">
        <v>65</v>
      </c>
      <c r="K26" s="143"/>
      <c r="L26" s="143"/>
      <c r="M26" s="143"/>
      <c r="N26" s="143"/>
      <c r="O26" s="143"/>
      <c r="P26" s="143"/>
    </row>
    <row r="27" spans="1:16" s="128" customFormat="1" ht="18.75" customHeight="1">
      <c r="A27" s="133" t="s">
        <v>116</v>
      </c>
      <c r="B27" s="133" t="s">
        <v>101</v>
      </c>
      <c r="C27" s="133" t="s">
        <v>126</v>
      </c>
      <c r="D27" s="99" t="s">
        <v>127</v>
      </c>
      <c r="E27" s="140">
        <v>57</v>
      </c>
      <c r="F27" s="143"/>
      <c r="G27" s="140">
        <v>57</v>
      </c>
      <c r="H27" s="139">
        <f t="shared" si="2"/>
        <v>57</v>
      </c>
      <c r="I27" s="143"/>
      <c r="J27" s="140">
        <v>57</v>
      </c>
      <c r="K27" s="143"/>
      <c r="L27" s="143"/>
      <c r="M27" s="143"/>
      <c r="N27" s="143"/>
      <c r="O27" s="143"/>
      <c r="P27" s="143"/>
    </row>
    <row r="28" spans="1:16" s="128" customFormat="1" ht="18.75" customHeight="1">
      <c r="A28" s="133" t="s">
        <v>116</v>
      </c>
      <c r="B28" s="133" t="s">
        <v>101</v>
      </c>
      <c r="C28" s="133" t="s">
        <v>99</v>
      </c>
      <c r="D28" s="99" t="s">
        <v>128</v>
      </c>
      <c r="E28" s="140">
        <v>3.5</v>
      </c>
      <c r="F28" s="143"/>
      <c r="G28" s="140">
        <v>3.5</v>
      </c>
      <c r="H28" s="139">
        <f t="shared" si="2"/>
        <v>3.5</v>
      </c>
      <c r="I28" s="143"/>
      <c r="J28" s="140">
        <v>3.5</v>
      </c>
      <c r="K28" s="143"/>
      <c r="L28" s="143"/>
      <c r="M28" s="143"/>
      <c r="N28" s="143"/>
      <c r="O28" s="143"/>
      <c r="P28" s="143"/>
    </row>
    <row r="29" spans="1:16" s="128" customFormat="1" ht="18.75" customHeight="1">
      <c r="A29" s="133" t="s">
        <v>116</v>
      </c>
      <c r="B29" s="133" t="s">
        <v>101</v>
      </c>
      <c r="C29" s="133" t="s">
        <v>129</v>
      </c>
      <c r="D29" s="99" t="s">
        <v>130</v>
      </c>
      <c r="E29" s="140">
        <v>48</v>
      </c>
      <c r="F29" s="143"/>
      <c r="G29" s="140">
        <v>48</v>
      </c>
      <c r="H29" s="139">
        <f t="shared" si="2"/>
        <v>48</v>
      </c>
      <c r="I29" s="143"/>
      <c r="J29" s="140">
        <v>48</v>
      </c>
      <c r="K29" s="143"/>
      <c r="L29" s="143"/>
      <c r="M29" s="143"/>
      <c r="N29" s="143"/>
      <c r="O29" s="143"/>
      <c r="P29" s="143"/>
    </row>
    <row r="30" spans="1:16" s="128" customFormat="1" ht="18.75" customHeight="1">
      <c r="A30" s="133" t="s">
        <v>116</v>
      </c>
      <c r="B30" s="133" t="s">
        <v>101</v>
      </c>
      <c r="C30" s="133" t="s">
        <v>131</v>
      </c>
      <c r="D30" s="99" t="s">
        <v>132</v>
      </c>
      <c r="E30" s="140">
        <v>20</v>
      </c>
      <c r="F30" s="143"/>
      <c r="G30" s="140">
        <v>20</v>
      </c>
      <c r="H30" s="139">
        <f t="shared" si="2"/>
        <v>20</v>
      </c>
      <c r="I30" s="143"/>
      <c r="J30" s="140">
        <v>20</v>
      </c>
      <c r="K30" s="143"/>
      <c r="L30" s="143"/>
      <c r="M30" s="143"/>
      <c r="N30" s="143"/>
      <c r="O30" s="143"/>
      <c r="P30" s="143"/>
    </row>
    <row r="31" spans="1:16" s="128" customFormat="1" ht="18.75" customHeight="1">
      <c r="A31" s="133" t="s">
        <v>116</v>
      </c>
      <c r="B31" s="133" t="s">
        <v>101</v>
      </c>
      <c r="C31" s="133" t="s">
        <v>133</v>
      </c>
      <c r="D31" s="99" t="s">
        <v>134</v>
      </c>
      <c r="E31" s="140">
        <v>15</v>
      </c>
      <c r="F31" s="143"/>
      <c r="G31" s="140">
        <v>15</v>
      </c>
      <c r="H31" s="139">
        <f t="shared" si="2"/>
        <v>15</v>
      </c>
      <c r="I31" s="143"/>
      <c r="J31" s="140">
        <v>15</v>
      </c>
      <c r="K31" s="143"/>
      <c r="L31" s="143"/>
      <c r="M31" s="143"/>
      <c r="N31" s="143"/>
      <c r="O31" s="143"/>
      <c r="P31" s="143"/>
    </row>
    <row r="32" spans="1:16" s="128" customFormat="1" ht="18.75" customHeight="1">
      <c r="A32" s="133" t="s">
        <v>116</v>
      </c>
      <c r="B32" s="133" t="s">
        <v>101</v>
      </c>
      <c r="C32" s="133" t="s">
        <v>135</v>
      </c>
      <c r="D32" s="99" t="s">
        <v>136</v>
      </c>
      <c r="E32" s="140">
        <v>4</v>
      </c>
      <c r="F32" s="143"/>
      <c r="G32" s="140">
        <v>4</v>
      </c>
      <c r="H32" s="139">
        <f t="shared" si="2"/>
        <v>4</v>
      </c>
      <c r="I32" s="143"/>
      <c r="J32" s="140">
        <v>4</v>
      </c>
      <c r="K32" s="143"/>
      <c r="L32" s="143"/>
      <c r="M32" s="143"/>
      <c r="N32" s="143"/>
      <c r="O32" s="143"/>
      <c r="P32" s="143"/>
    </row>
    <row r="33" spans="1:16" s="128" customFormat="1" ht="18.75" customHeight="1">
      <c r="A33" s="133" t="s">
        <v>116</v>
      </c>
      <c r="B33" s="133" t="s">
        <v>101</v>
      </c>
      <c r="C33" s="133" t="s">
        <v>107</v>
      </c>
      <c r="D33" s="99" t="s">
        <v>137</v>
      </c>
      <c r="E33" s="140">
        <v>543.7</v>
      </c>
      <c r="F33" s="143"/>
      <c r="G33" s="140">
        <v>543.7</v>
      </c>
      <c r="H33" s="139">
        <f t="shared" si="2"/>
        <v>543.7</v>
      </c>
      <c r="I33" s="143"/>
      <c r="J33" s="140">
        <v>543.7</v>
      </c>
      <c r="K33" s="143"/>
      <c r="L33" s="143"/>
      <c r="M33" s="143"/>
      <c r="N33" s="143"/>
      <c r="O33" s="143"/>
      <c r="P33" s="143"/>
    </row>
    <row r="34" spans="1:16" ht="18.75" customHeight="1">
      <c r="A34" s="132" t="s">
        <v>116</v>
      </c>
      <c r="B34" s="132" t="s">
        <v>104</v>
      </c>
      <c r="C34" s="132"/>
      <c r="D34" s="100" t="s">
        <v>138</v>
      </c>
      <c r="E34" s="138">
        <f>SUM(E35:E36)</f>
        <v>533.64</v>
      </c>
      <c r="F34" s="138">
        <f>SUM(F35:F36)</f>
        <v>29.64</v>
      </c>
      <c r="G34" s="138">
        <f>SUM(G35:G36)</f>
        <v>504</v>
      </c>
      <c r="H34" s="138">
        <f aca="true" t="shared" si="6" ref="H34:M34">SUM(H35:H36)</f>
        <v>533.64</v>
      </c>
      <c r="I34" s="138">
        <f t="shared" si="6"/>
        <v>24.16</v>
      </c>
      <c r="J34" s="138">
        <f t="shared" si="6"/>
        <v>9.48</v>
      </c>
      <c r="K34" s="138"/>
      <c r="L34" s="138"/>
      <c r="M34" s="138">
        <f t="shared" si="6"/>
        <v>500</v>
      </c>
      <c r="N34" s="145"/>
      <c r="O34" s="145"/>
      <c r="P34" s="145"/>
    </row>
    <row r="35" spans="1:16" s="128" customFormat="1" ht="18.75" customHeight="1">
      <c r="A35" s="133" t="s">
        <v>116</v>
      </c>
      <c r="B35" s="133" t="s">
        <v>104</v>
      </c>
      <c r="C35" s="133" t="s">
        <v>139</v>
      </c>
      <c r="D35" s="99" t="s">
        <v>140</v>
      </c>
      <c r="E35" s="140">
        <v>29.64</v>
      </c>
      <c r="F35" s="140">
        <v>29.64</v>
      </c>
      <c r="G35" s="143"/>
      <c r="H35" s="139">
        <f t="shared" si="2"/>
        <v>29.64</v>
      </c>
      <c r="I35" s="141">
        <v>24.16</v>
      </c>
      <c r="J35" s="141">
        <v>5.48</v>
      </c>
      <c r="K35" s="143"/>
      <c r="L35" s="143"/>
      <c r="M35" s="143"/>
      <c r="N35" s="143"/>
      <c r="O35" s="143"/>
      <c r="P35" s="143"/>
    </row>
    <row r="36" spans="1:16" s="128" customFormat="1" ht="18.75" customHeight="1">
      <c r="A36" s="133" t="s">
        <v>116</v>
      </c>
      <c r="B36" s="133" t="s">
        <v>104</v>
      </c>
      <c r="C36" s="133" t="s">
        <v>107</v>
      </c>
      <c r="D36" s="99" t="s">
        <v>141</v>
      </c>
      <c r="E36" s="140">
        <v>504</v>
      </c>
      <c r="F36" s="143"/>
      <c r="G36" s="140">
        <v>504</v>
      </c>
      <c r="H36" s="139">
        <f t="shared" si="2"/>
        <v>504</v>
      </c>
      <c r="I36" s="143"/>
      <c r="J36" s="143">
        <v>4</v>
      </c>
      <c r="K36" s="143"/>
      <c r="L36" s="143"/>
      <c r="M36" s="143">
        <v>500</v>
      </c>
      <c r="N36" s="143"/>
      <c r="O36" s="143"/>
      <c r="P36" s="143"/>
    </row>
    <row r="37" spans="1:16" ht="18.75" customHeight="1">
      <c r="A37" s="132" t="s">
        <v>116</v>
      </c>
      <c r="B37" s="132" t="s">
        <v>120</v>
      </c>
      <c r="C37" s="132"/>
      <c r="D37" s="100" t="s">
        <v>142</v>
      </c>
      <c r="E37" s="138">
        <f>SUM(E38:E39)</f>
        <v>225.23</v>
      </c>
      <c r="F37" s="138">
        <f>SUM(F38:F39)</f>
        <v>209.23</v>
      </c>
      <c r="G37" s="138">
        <f>SUM(G38:G39)</f>
        <v>16</v>
      </c>
      <c r="H37" s="138">
        <f>SUM(H38:H39)</f>
        <v>225.23000000000002</v>
      </c>
      <c r="I37" s="145"/>
      <c r="J37" s="145"/>
      <c r="K37" s="145"/>
      <c r="L37" s="145"/>
      <c r="M37" s="145"/>
      <c r="N37" s="145"/>
      <c r="O37" s="145"/>
      <c r="P37" s="145"/>
    </row>
    <row r="38" spans="1:16" s="128" customFormat="1" ht="18.75" customHeight="1">
      <c r="A38" s="133" t="s">
        <v>116</v>
      </c>
      <c r="B38" s="133" t="s">
        <v>120</v>
      </c>
      <c r="C38" s="133" t="s">
        <v>101</v>
      </c>
      <c r="D38" s="99" t="s">
        <v>143</v>
      </c>
      <c r="E38" s="140">
        <v>209.23</v>
      </c>
      <c r="F38" s="140">
        <v>209.23</v>
      </c>
      <c r="G38" s="143"/>
      <c r="H38" s="139">
        <f t="shared" si="2"/>
        <v>209.23000000000002</v>
      </c>
      <c r="I38" s="143">
        <v>167.36</v>
      </c>
      <c r="J38" s="143">
        <v>41.87</v>
      </c>
      <c r="K38" s="143"/>
      <c r="L38" s="143"/>
      <c r="M38" s="143"/>
      <c r="N38" s="143"/>
      <c r="O38" s="143"/>
      <c r="P38" s="143"/>
    </row>
    <row r="39" spans="1:16" s="128" customFormat="1" ht="18.75" customHeight="1">
      <c r="A39" s="133" t="s">
        <v>116</v>
      </c>
      <c r="B39" s="133" t="s">
        <v>120</v>
      </c>
      <c r="C39" s="133" t="s">
        <v>107</v>
      </c>
      <c r="D39" s="99" t="s">
        <v>144</v>
      </c>
      <c r="E39" s="140">
        <v>16</v>
      </c>
      <c r="F39" s="143"/>
      <c r="G39" s="140">
        <v>16</v>
      </c>
      <c r="H39" s="139">
        <f t="shared" si="2"/>
        <v>16</v>
      </c>
      <c r="I39" s="143"/>
      <c r="J39" s="143">
        <v>16</v>
      </c>
      <c r="K39" s="143"/>
      <c r="L39" s="143"/>
      <c r="M39" s="143"/>
      <c r="N39" s="143"/>
      <c r="O39" s="143"/>
      <c r="P39" s="143"/>
    </row>
    <row r="40" spans="1:16" ht="18.75" customHeight="1">
      <c r="A40" s="132" t="s">
        <v>145</v>
      </c>
      <c r="B40" s="132"/>
      <c r="C40" s="132"/>
      <c r="D40" s="100" t="s">
        <v>62</v>
      </c>
      <c r="E40" s="138">
        <f aca="true" t="shared" si="7" ref="E40:E43">E41</f>
        <v>221.31</v>
      </c>
      <c r="F40" s="138">
        <f aca="true" t="shared" si="8" ref="F40:F43">F41</f>
        <v>221.31</v>
      </c>
      <c r="G40" s="138"/>
      <c r="H40" s="138">
        <f>H41</f>
        <v>221.31</v>
      </c>
      <c r="I40" s="138">
        <f>I41</f>
        <v>221.31</v>
      </c>
      <c r="J40" s="145"/>
      <c r="K40" s="145"/>
      <c r="L40" s="145"/>
      <c r="M40" s="145"/>
      <c r="N40" s="145"/>
      <c r="O40" s="145"/>
      <c r="P40" s="145"/>
    </row>
    <row r="41" spans="1:16" ht="18.75" customHeight="1">
      <c r="A41" s="132" t="s">
        <v>145</v>
      </c>
      <c r="B41" s="132" t="s">
        <v>113</v>
      </c>
      <c r="C41" s="132"/>
      <c r="D41" s="100" t="s">
        <v>146</v>
      </c>
      <c r="E41" s="138">
        <f t="shared" si="7"/>
        <v>221.31</v>
      </c>
      <c r="F41" s="138">
        <f t="shared" si="8"/>
        <v>221.31</v>
      </c>
      <c r="G41" s="138"/>
      <c r="H41" s="138">
        <f>H42</f>
        <v>221.31</v>
      </c>
      <c r="I41" s="138">
        <f>I42</f>
        <v>221.31</v>
      </c>
      <c r="J41" s="145"/>
      <c r="K41" s="145"/>
      <c r="L41" s="145"/>
      <c r="M41" s="145"/>
      <c r="N41" s="145"/>
      <c r="O41" s="145"/>
      <c r="P41" s="145"/>
    </row>
    <row r="42" spans="1:16" s="128" customFormat="1" ht="18.75" customHeight="1">
      <c r="A42" s="133" t="s">
        <v>145</v>
      </c>
      <c r="B42" s="133" t="s">
        <v>113</v>
      </c>
      <c r="C42" s="133" t="s">
        <v>101</v>
      </c>
      <c r="D42" s="99" t="s">
        <v>147</v>
      </c>
      <c r="E42" s="140">
        <v>221.31</v>
      </c>
      <c r="F42" s="140">
        <v>221.31</v>
      </c>
      <c r="G42" s="143"/>
      <c r="H42" s="139">
        <f t="shared" si="2"/>
        <v>221.31</v>
      </c>
      <c r="I42" s="140">
        <v>221.31</v>
      </c>
      <c r="J42" s="143"/>
      <c r="K42" s="143"/>
      <c r="L42" s="143"/>
      <c r="M42" s="143"/>
      <c r="N42" s="143"/>
      <c r="O42" s="143"/>
      <c r="P42" s="143"/>
    </row>
    <row r="43" spans="1:16" ht="18.75" customHeight="1">
      <c r="A43" s="132" t="s">
        <v>148</v>
      </c>
      <c r="B43" s="132"/>
      <c r="C43" s="132"/>
      <c r="D43" s="100" t="s">
        <v>64</v>
      </c>
      <c r="E43" s="138">
        <f t="shared" si="7"/>
        <v>296.63</v>
      </c>
      <c r="F43" s="138">
        <f t="shared" si="8"/>
        <v>281.63</v>
      </c>
      <c r="G43" s="138">
        <f>G44</f>
        <v>15</v>
      </c>
      <c r="H43" s="138">
        <f>H44</f>
        <v>296.63</v>
      </c>
      <c r="I43" s="138">
        <f>I44</f>
        <v>247.33</v>
      </c>
      <c r="J43" s="138">
        <f>J44</f>
        <v>49.3</v>
      </c>
      <c r="K43" s="145"/>
      <c r="L43" s="145"/>
      <c r="M43" s="145"/>
      <c r="N43" s="145"/>
      <c r="O43" s="145"/>
      <c r="P43" s="145"/>
    </row>
    <row r="44" spans="1:16" ht="18.75" customHeight="1">
      <c r="A44" s="132" t="s">
        <v>148</v>
      </c>
      <c r="B44" s="132" t="s">
        <v>101</v>
      </c>
      <c r="C44" s="132"/>
      <c r="D44" s="100" t="s">
        <v>149</v>
      </c>
      <c r="E44" s="138">
        <f aca="true" t="shared" si="9" ref="E44:J44">SUM(E45:E46)</f>
        <v>296.63</v>
      </c>
      <c r="F44" s="138">
        <f t="shared" si="9"/>
        <v>281.63</v>
      </c>
      <c r="G44" s="138">
        <f t="shared" si="9"/>
        <v>15</v>
      </c>
      <c r="H44" s="138">
        <f t="shared" si="9"/>
        <v>296.63</v>
      </c>
      <c r="I44" s="138">
        <f t="shared" si="9"/>
        <v>247.33</v>
      </c>
      <c r="J44" s="138">
        <f t="shared" si="9"/>
        <v>49.3</v>
      </c>
      <c r="K44" s="145"/>
      <c r="L44" s="145"/>
      <c r="M44" s="145"/>
      <c r="N44" s="145"/>
      <c r="O44" s="145"/>
      <c r="P44" s="145"/>
    </row>
    <row r="45" spans="1:16" s="128" customFormat="1" ht="18.75" customHeight="1">
      <c r="A45" s="133" t="s">
        <v>148</v>
      </c>
      <c r="B45" s="133" t="s">
        <v>101</v>
      </c>
      <c r="C45" s="133" t="s">
        <v>139</v>
      </c>
      <c r="D45" s="99" t="s">
        <v>119</v>
      </c>
      <c r="E45" s="140">
        <v>281.63</v>
      </c>
      <c r="F45" s="140">
        <v>281.63</v>
      </c>
      <c r="G45" s="143"/>
      <c r="H45" s="139">
        <f t="shared" si="2"/>
        <v>281.63</v>
      </c>
      <c r="I45" s="143">
        <v>247.33</v>
      </c>
      <c r="J45" s="143">
        <v>34.3</v>
      </c>
      <c r="K45" s="143"/>
      <c r="L45" s="143"/>
      <c r="M45" s="143"/>
      <c r="N45" s="143"/>
      <c r="O45" s="143"/>
      <c r="P45" s="143"/>
    </row>
    <row r="46" spans="1:16" s="128" customFormat="1" ht="18.75" customHeight="1">
      <c r="A46" s="133" t="s">
        <v>150</v>
      </c>
      <c r="B46" s="133" t="s">
        <v>113</v>
      </c>
      <c r="C46" s="133" t="s">
        <v>107</v>
      </c>
      <c r="D46" s="136" t="s">
        <v>151</v>
      </c>
      <c r="E46" s="144">
        <v>15</v>
      </c>
      <c r="F46" s="143"/>
      <c r="G46" s="144">
        <v>15</v>
      </c>
      <c r="H46" s="139">
        <f t="shared" si="2"/>
        <v>15</v>
      </c>
      <c r="I46" s="143"/>
      <c r="J46" s="143">
        <v>15</v>
      </c>
      <c r="K46" s="143"/>
      <c r="L46" s="143"/>
      <c r="M46" s="143"/>
      <c r="N46" s="143"/>
      <c r="O46" s="143"/>
      <c r="P46" s="143"/>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A33"/>
  <sheetViews>
    <sheetView zoomScaleSheetLayoutView="100" workbookViewId="0" topLeftCell="A3">
      <pane xSplit="5" ySplit="6" topLeftCell="F9" activePane="bottomRight" state="frozen"/>
      <selection pane="bottomRight" activeCell="G25" sqref="G25"/>
    </sheetView>
  </sheetViews>
  <sheetFormatPr defaultColWidth="9.140625" defaultRowHeight="12.75"/>
  <cols>
    <col min="1" max="3" width="8.7109375" style="0" customWidth="1"/>
    <col min="4" max="4" width="29.7109375" style="0" customWidth="1"/>
    <col min="5" max="5" width="12.140625" style="0" customWidth="1"/>
    <col min="6" max="6" width="11.421875" style="0" customWidth="1"/>
    <col min="7" max="7" width="10.57421875" style="0" bestFit="1" customWidth="1"/>
    <col min="8" max="9" width="10.57421875" style="0" customWidth="1"/>
    <col min="10" max="10" width="8.57421875" style="0" customWidth="1"/>
    <col min="11" max="11" width="10.57421875" style="0" customWidth="1"/>
    <col min="12" max="12" width="8.57421875" style="0" customWidth="1"/>
    <col min="13" max="13" width="10.57421875" style="0" customWidth="1"/>
    <col min="14" max="15" width="8.57421875" style="0" customWidth="1"/>
    <col min="16" max="17" width="10.57421875" style="0" customWidth="1"/>
    <col min="18" max="19" width="8.57421875" style="0" customWidth="1"/>
    <col min="20" max="20" width="10.7109375" style="0" customWidth="1"/>
    <col min="21" max="21" width="9.28125" style="0" bestFit="1" customWidth="1"/>
    <col min="29" max="29" width="9.28125" style="0" bestFit="1" customWidth="1"/>
    <col min="33" max="33" width="9.28125" style="0" bestFit="1" customWidth="1"/>
    <col min="35" max="35" width="10.140625" style="0" customWidth="1"/>
    <col min="36" max="36" width="9.8515625" style="0" customWidth="1"/>
    <col min="43" max="43" width="10.28125" style="0" customWidth="1"/>
    <col min="44" max="44" width="9.8515625" style="0" customWidth="1"/>
    <col min="45" max="45" width="12.28125" style="0" customWidth="1"/>
    <col min="46" max="46" width="10.57421875" style="0" customWidth="1"/>
    <col min="47" max="47" width="10.421875" style="0" customWidth="1"/>
    <col min="57" max="57" width="11.421875" style="0" customWidth="1"/>
    <col min="58" max="58" width="10.28125" style="0" customWidth="1"/>
    <col min="59" max="60" width="12.140625" style="0" customWidth="1"/>
    <col min="61" max="62" width="11.7109375" style="0" customWidth="1"/>
    <col min="63" max="63" width="10.57421875" style="0" customWidth="1"/>
    <col min="64" max="65" width="9.57421875" style="0" bestFit="1" customWidth="1"/>
    <col min="67" max="68" width="9.57421875" style="0" bestFit="1" customWidth="1"/>
    <col min="73" max="73" width="9.57421875" style="0" bestFit="1" customWidth="1"/>
    <col min="77" max="77" width="10.57421875" style="0" customWidth="1"/>
  </cols>
  <sheetData>
    <row r="1" spans="1:60" ht="20.25">
      <c r="A1" s="74" t="s">
        <v>226</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6:62" ht="16.5">
      <c r="F2" s="69"/>
      <c r="BG2" s="69"/>
      <c r="BH2" s="69"/>
      <c r="BI2" s="69" t="s">
        <v>227</v>
      </c>
      <c r="BJ2" s="69"/>
    </row>
    <row r="3" spans="1:62" ht="50.25" customHeight="1">
      <c r="A3" s="86" t="s">
        <v>228</v>
      </c>
      <c r="B3" s="87"/>
      <c r="C3" s="87"/>
      <c r="D3" s="87"/>
      <c r="E3" s="87"/>
      <c r="F3" s="87"/>
      <c r="G3" s="87"/>
      <c r="H3" s="87"/>
      <c r="I3" s="87"/>
      <c r="J3" s="87"/>
      <c r="K3" s="87"/>
      <c r="L3" s="87"/>
      <c r="M3" s="87"/>
      <c r="N3" s="87"/>
      <c r="O3" s="87"/>
      <c r="P3" s="87"/>
      <c r="Q3" s="87"/>
      <c r="R3" s="87"/>
      <c r="BG3" s="69"/>
      <c r="BH3" s="69"/>
      <c r="BI3" s="69"/>
      <c r="BJ3" s="69"/>
    </row>
    <row r="4" spans="1:62" ht="16.5">
      <c r="A4" s="6" t="s">
        <v>7</v>
      </c>
      <c r="F4" s="69"/>
      <c r="BG4" s="69"/>
      <c r="BH4" s="69"/>
      <c r="BI4" s="69" t="s">
        <v>8</v>
      </c>
      <c r="BJ4" s="69"/>
    </row>
    <row r="5" spans="1:105" ht="49.5" customHeight="1">
      <c r="A5" s="88" t="s">
        <v>217</v>
      </c>
      <c r="B5" s="88"/>
      <c r="C5" s="88"/>
      <c r="D5" s="88" t="s">
        <v>82</v>
      </c>
      <c r="E5" s="88"/>
      <c r="F5" s="101" t="s">
        <v>229</v>
      </c>
      <c r="G5" s="101" t="s">
        <v>230</v>
      </c>
      <c r="H5" s="101" t="s">
        <v>231</v>
      </c>
      <c r="I5" s="103"/>
      <c r="J5" s="103"/>
      <c r="K5" s="101" t="s">
        <v>232</v>
      </c>
      <c r="L5" s="103"/>
      <c r="M5" s="103"/>
      <c r="N5" s="103"/>
      <c r="O5" s="103"/>
      <c r="P5" s="101" t="s">
        <v>233</v>
      </c>
      <c r="Q5" s="101" t="s">
        <v>234</v>
      </c>
      <c r="R5" s="101"/>
      <c r="S5" s="101"/>
      <c r="T5" s="101" t="s">
        <v>235</v>
      </c>
      <c r="U5" s="101" t="s">
        <v>236</v>
      </c>
      <c r="V5" s="103"/>
      <c r="W5" s="103"/>
      <c r="X5" s="103"/>
      <c r="Y5" s="103"/>
      <c r="Z5" s="103"/>
      <c r="AA5" s="103"/>
      <c r="AB5" s="103"/>
      <c r="AC5" s="103"/>
      <c r="AD5" s="103"/>
      <c r="AE5" s="103"/>
      <c r="AF5" s="103"/>
      <c r="AG5" s="103"/>
      <c r="AH5" s="103"/>
      <c r="AI5" s="101" t="s">
        <v>237</v>
      </c>
      <c r="AJ5" s="101" t="s">
        <v>238</v>
      </c>
      <c r="AK5" s="101" t="s">
        <v>239</v>
      </c>
      <c r="AL5" s="103"/>
      <c r="AM5" s="103"/>
      <c r="AN5" s="101" t="s">
        <v>240</v>
      </c>
      <c r="AO5" s="103"/>
      <c r="AP5" s="103"/>
      <c r="AQ5" s="101" t="s">
        <v>241</v>
      </c>
      <c r="AR5" s="101" t="s">
        <v>242</v>
      </c>
      <c r="AS5" s="101" t="s">
        <v>243</v>
      </c>
      <c r="AT5" s="101" t="s">
        <v>244</v>
      </c>
      <c r="AU5" s="101" t="s">
        <v>245</v>
      </c>
      <c r="AV5" s="101" t="s">
        <v>246</v>
      </c>
      <c r="AW5" s="101" t="s">
        <v>247</v>
      </c>
      <c r="AX5" s="103"/>
      <c r="AY5" s="103"/>
      <c r="AZ5" s="101" t="s">
        <v>248</v>
      </c>
      <c r="BA5" s="103"/>
      <c r="BB5" s="103"/>
      <c r="BC5" s="103"/>
      <c r="BD5" s="103"/>
      <c r="BE5" s="101" t="s">
        <v>249</v>
      </c>
      <c r="BF5" s="101" t="s">
        <v>250</v>
      </c>
      <c r="BG5" s="101" t="s">
        <v>251</v>
      </c>
      <c r="BH5" s="101" t="s">
        <v>252</v>
      </c>
      <c r="BI5" s="101" t="s">
        <v>253</v>
      </c>
      <c r="BJ5" s="101" t="s">
        <v>254</v>
      </c>
      <c r="BK5" s="118" t="s">
        <v>255</v>
      </c>
      <c r="BL5" s="119"/>
      <c r="BM5" s="119"/>
      <c r="BN5" s="119"/>
      <c r="BO5" s="119"/>
      <c r="BP5" s="119"/>
      <c r="BQ5" s="119"/>
      <c r="BR5" s="119"/>
      <c r="BS5" s="119"/>
      <c r="BT5" s="119"/>
      <c r="BU5" s="119"/>
      <c r="BV5" s="119"/>
      <c r="BW5" s="119"/>
      <c r="BX5" s="120"/>
      <c r="BY5" s="88" t="s">
        <v>256</v>
      </c>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1" t="s">
        <v>257</v>
      </c>
    </row>
    <row r="6" spans="1:105" ht="21.75" customHeight="1">
      <c r="A6" s="88"/>
      <c r="B6" s="88"/>
      <c r="C6" s="88"/>
      <c r="D6" s="88"/>
      <c r="E6" s="102"/>
      <c r="F6" s="101" t="s">
        <v>258</v>
      </c>
      <c r="G6" s="88" t="s">
        <v>259</v>
      </c>
      <c r="H6" s="103"/>
      <c r="I6" s="103"/>
      <c r="J6" s="103"/>
      <c r="K6" s="103"/>
      <c r="L6" s="103"/>
      <c r="M6" s="103"/>
      <c r="N6" s="103"/>
      <c r="O6" s="103"/>
      <c r="P6" s="103"/>
      <c r="Q6" s="103"/>
      <c r="R6" s="103"/>
      <c r="S6" s="103"/>
      <c r="T6" s="88" t="s">
        <v>260</v>
      </c>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88" t="s">
        <v>261</v>
      </c>
      <c r="AW6" s="103"/>
      <c r="AX6" s="103"/>
      <c r="AY6" s="103"/>
      <c r="AZ6" s="103"/>
      <c r="BA6" s="103"/>
      <c r="BB6" s="103"/>
      <c r="BC6" s="103"/>
      <c r="BD6" s="103"/>
      <c r="BE6" s="103"/>
      <c r="BF6" s="103"/>
      <c r="BG6" s="103"/>
      <c r="BH6" s="118" t="s">
        <v>262</v>
      </c>
      <c r="BI6" s="120"/>
      <c r="BJ6" s="121"/>
      <c r="BK6" s="88" t="s">
        <v>263</v>
      </c>
      <c r="BL6" s="103"/>
      <c r="BM6" s="103"/>
      <c r="BN6" s="103"/>
      <c r="BO6" s="103"/>
      <c r="BP6" s="103"/>
      <c r="BQ6" s="103"/>
      <c r="BR6" s="103"/>
      <c r="BS6" s="103"/>
      <c r="BT6" s="103"/>
      <c r="BU6" s="103"/>
      <c r="BV6" s="103"/>
      <c r="BW6" s="103"/>
      <c r="BX6" s="103"/>
      <c r="BY6" s="88" t="s">
        <v>264</v>
      </c>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21"/>
    </row>
    <row r="7" spans="1:105" ht="57.75" customHeight="1">
      <c r="A7" s="88"/>
      <c r="B7" s="88"/>
      <c r="C7" s="88"/>
      <c r="D7" s="88"/>
      <c r="E7" s="104"/>
      <c r="F7" s="88"/>
      <c r="G7" s="88" t="s">
        <v>89</v>
      </c>
      <c r="H7" s="88" t="s">
        <v>265</v>
      </c>
      <c r="I7" s="88" t="s">
        <v>266</v>
      </c>
      <c r="J7" s="88" t="s">
        <v>267</v>
      </c>
      <c r="K7" s="101" t="s">
        <v>268</v>
      </c>
      <c r="L7" s="101" t="s">
        <v>269</v>
      </c>
      <c r="M7" s="101" t="s">
        <v>270</v>
      </c>
      <c r="N7" s="101" t="s">
        <v>271</v>
      </c>
      <c r="O7" s="101" t="s">
        <v>272</v>
      </c>
      <c r="P7" s="101" t="s">
        <v>273</v>
      </c>
      <c r="Q7" s="101" t="s">
        <v>274</v>
      </c>
      <c r="R7" s="101" t="s">
        <v>275</v>
      </c>
      <c r="S7" s="101" t="s">
        <v>276</v>
      </c>
      <c r="T7" s="101" t="s">
        <v>89</v>
      </c>
      <c r="U7" s="101" t="s">
        <v>277</v>
      </c>
      <c r="V7" s="101" t="s">
        <v>278</v>
      </c>
      <c r="W7" s="101" t="s">
        <v>279</v>
      </c>
      <c r="X7" s="101" t="s">
        <v>280</v>
      </c>
      <c r="Y7" s="101" t="s">
        <v>281</v>
      </c>
      <c r="Z7" s="101" t="s">
        <v>282</v>
      </c>
      <c r="AA7" s="101" t="s">
        <v>283</v>
      </c>
      <c r="AB7" s="101" t="s">
        <v>284</v>
      </c>
      <c r="AC7" s="101" t="s">
        <v>285</v>
      </c>
      <c r="AD7" s="101" t="s">
        <v>286</v>
      </c>
      <c r="AE7" s="101" t="s">
        <v>287</v>
      </c>
      <c r="AF7" s="101" t="s">
        <v>288</v>
      </c>
      <c r="AG7" s="101" t="s">
        <v>289</v>
      </c>
      <c r="AH7" s="101" t="s">
        <v>290</v>
      </c>
      <c r="AI7" s="101" t="s">
        <v>291</v>
      </c>
      <c r="AJ7" s="101" t="s">
        <v>292</v>
      </c>
      <c r="AK7" s="101" t="s">
        <v>293</v>
      </c>
      <c r="AL7" s="101" t="s">
        <v>294</v>
      </c>
      <c r="AM7" s="101" t="s">
        <v>295</v>
      </c>
      <c r="AN7" s="101" t="s">
        <v>296</v>
      </c>
      <c r="AO7" s="101" t="s">
        <v>297</v>
      </c>
      <c r="AP7" s="101" t="s">
        <v>298</v>
      </c>
      <c r="AQ7" s="101" t="s">
        <v>299</v>
      </c>
      <c r="AR7" s="101" t="s">
        <v>300</v>
      </c>
      <c r="AS7" s="101" t="s">
        <v>301</v>
      </c>
      <c r="AT7" s="101" t="s">
        <v>302</v>
      </c>
      <c r="AU7" s="101" t="s">
        <v>303</v>
      </c>
      <c r="AV7" s="101" t="s">
        <v>89</v>
      </c>
      <c r="AW7" s="101" t="s">
        <v>304</v>
      </c>
      <c r="AX7" s="101" t="s">
        <v>305</v>
      </c>
      <c r="AY7" s="101" t="s">
        <v>306</v>
      </c>
      <c r="AZ7" s="101" t="s">
        <v>307</v>
      </c>
      <c r="BA7" s="101" t="s">
        <v>308</v>
      </c>
      <c r="BB7" s="101" t="s">
        <v>309</v>
      </c>
      <c r="BC7" s="101" t="s">
        <v>310</v>
      </c>
      <c r="BD7" s="101" t="s">
        <v>311</v>
      </c>
      <c r="BE7" s="101" t="s">
        <v>312</v>
      </c>
      <c r="BF7" s="101" t="s">
        <v>313</v>
      </c>
      <c r="BG7" s="101" t="s">
        <v>314</v>
      </c>
      <c r="BH7" s="101" t="s">
        <v>89</v>
      </c>
      <c r="BI7" s="101" t="s">
        <v>315</v>
      </c>
      <c r="BJ7" s="121"/>
      <c r="BK7" s="101" t="s">
        <v>97</v>
      </c>
      <c r="BL7" s="101" t="s">
        <v>265</v>
      </c>
      <c r="BM7" s="101" t="s">
        <v>266</v>
      </c>
      <c r="BN7" s="101" t="s">
        <v>267</v>
      </c>
      <c r="BO7" s="101" t="s">
        <v>316</v>
      </c>
      <c r="BP7" s="101" t="s">
        <v>268</v>
      </c>
      <c r="BQ7" s="101" t="s">
        <v>269</v>
      </c>
      <c r="BR7" s="101" t="s">
        <v>270</v>
      </c>
      <c r="BS7" s="101" t="s">
        <v>271</v>
      </c>
      <c r="BT7" s="101" t="s">
        <v>272</v>
      </c>
      <c r="BU7" s="101" t="s">
        <v>273</v>
      </c>
      <c r="BV7" s="101" t="s">
        <v>274</v>
      </c>
      <c r="BW7" s="101" t="s">
        <v>275</v>
      </c>
      <c r="BX7" s="101" t="s">
        <v>276</v>
      </c>
      <c r="BY7" s="124" t="s">
        <v>97</v>
      </c>
      <c r="BZ7" s="101" t="s">
        <v>277</v>
      </c>
      <c r="CA7" s="101" t="s">
        <v>278</v>
      </c>
      <c r="CB7" s="101" t="s">
        <v>279</v>
      </c>
      <c r="CC7" s="101" t="s">
        <v>280</v>
      </c>
      <c r="CD7" s="101" t="s">
        <v>281</v>
      </c>
      <c r="CE7" s="101" t="s">
        <v>282</v>
      </c>
      <c r="CF7" s="101" t="s">
        <v>283</v>
      </c>
      <c r="CG7" s="101" t="s">
        <v>284</v>
      </c>
      <c r="CH7" s="101" t="s">
        <v>285</v>
      </c>
      <c r="CI7" s="101" t="s">
        <v>286</v>
      </c>
      <c r="CJ7" s="101" t="s">
        <v>287</v>
      </c>
      <c r="CK7" s="101" t="s">
        <v>288</v>
      </c>
      <c r="CL7" s="101" t="s">
        <v>289</v>
      </c>
      <c r="CM7" s="101" t="s">
        <v>290</v>
      </c>
      <c r="CN7" s="101" t="s">
        <v>291</v>
      </c>
      <c r="CO7" s="101" t="s">
        <v>292</v>
      </c>
      <c r="CP7" s="101" t="s">
        <v>293</v>
      </c>
      <c r="CQ7" s="101" t="s">
        <v>294</v>
      </c>
      <c r="CR7" s="101" t="s">
        <v>295</v>
      </c>
      <c r="CS7" s="101" t="s">
        <v>296</v>
      </c>
      <c r="CT7" s="101" t="s">
        <v>297</v>
      </c>
      <c r="CU7" s="101" t="s">
        <v>298</v>
      </c>
      <c r="CV7" s="101" t="s">
        <v>299</v>
      </c>
      <c r="CW7" s="101" t="s">
        <v>300</v>
      </c>
      <c r="CX7" s="101" t="s">
        <v>301</v>
      </c>
      <c r="CY7" s="101" t="s">
        <v>302</v>
      </c>
      <c r="CZ7" s="101" t="s">
        <v>303</v>
      </c>
      <c r="DA7" s="121"/>
    </row>
    <row r="8" spans="1:105" ht="21.75" customHeight="1">
      <c r="A8" s="88" t="s">
        <v>90</v>
      </c>
      <c r="B8" s="88" t="s">
        <v>91</v>
      </c>
      <c r="C8" s="88" t="s">
        <v>92</v>
      </c>
      <c r="D8" s="88"/>
      <c r="E8" s="105"/>
      <c r="F8" s="88"/>
      <c r="G8" s="103"/>
      <c r="H8" s="103">
        <v>30101</v>
      </c>
      <c r="I8" s="103">
        <v>30102</v>
      </c>
      <c r="J8" s="103">
        <v>30103</v>
      </c>
      <c r="K8" s="88">
        <v>30108</v>
      </c>
      <c r="L8" s="103">
        <v>30109</v>
      </c>
      <c r="M8" s="114">
        <v>30110</v>
      </c>
      <c r="N8" s="114">
        <v>30111</v>
      </c>
      <c r="O8" s="114">
        <v>30112</v>
      </c>
      <c r="P8" s="114">
        <v>30113</v>
      </c>
      <c r="Q8" s="103">
        <v>30106</v>
      </c>
      <c r="R8" s="114">
        <v>30114</v>
      </c>
      <c r="S8" s="114">
        <v>30199</v>
      </c>
      <c r="T8" s="101"/>
      <c r="U8" s="114">
        <v>30201</v>
      </c>
      <c r="V8" s="114">
        <v>30202</v>
      </c>
      <c r="W8" s="114">
        <v>30204</v>
      </c>
      <c r="X8" s="114">
        <v>30205</v>
      </c>
      <c r="Y8" s="114">
        <v>30206</v>
      </c>
      <c r="Z8" s="114">
        <v>30207</v>
      </c>
      <c r="AA8" s="114">
        <v>30208</v>
      </c>
      <c r="AB8" s="114">
        <v>30209</v>
      </c>
      <c r="AC8" s="114">
        <v>30211</v>
      </c>
      <c r="AD8" s="114">
        <v>30214</v>
      </c>
      <c r="AE8" s="114">
        <v>30228</v>
      </c>
      <c r="AF8" s="114">
        <v>30229</v>
      </c>
      <c r="AG8" s="114">
        <v>30239</v>
      </c>
      <c r="AH8" s="114">
        <v>30240</v>
      </c>
      <c r="AI8" s="114">
        <v>30215</v>
      </c>
      <c r="AJ8" s="114">
        <v>30216</v>
      </c>
      <c r="AK8" s="114">
        <v>30218</v>
      </c>
      <c r="AL8" s="114">
        <v>30224</v>
      </c>
      <c r="AM8" s="114">
        <v>30225</v>
      </c>
      <c r="AN8" s="114">
        <v>30203</v>
      </c>
      <c r="AO8" s="114">
        <v>30226</v>
      </c>
      <c r="AP8" s="114">
        <v>30227</v>
      </c>
      <c r="AQ8" s="114">
        <v>30217</v>
      </c>
      <c r="AR8" s="114">
        <v>30212</v>
      </c>
      <c r="AS8" s="114">
        <v>30231</v>
      </c>
      <c r="AT8" s="114">
        <v>30213</v>
      </c>
      <c r="AU8" s="114">
        <v>30299</v>
      </c>
      <c r="AV8" s="101"/>
      <c r="AW8" s="114">
        <v>30301</v>
      </c>
      <c r="AX8" s="114">
        <v>30302</v>
      </c>
      <c r="AY8" s="114">
        <v>30303</v>
      </c>
      <c r="AZ8" s="114">
        <v>30304</v>
      </c>
      <c r="BA8" s="114">
        <v>30305</v>
      </c>
      <c r="BB8" s="114">
        <v>30306</v>
      </c>
      <c r="BC8" s="114">
        <v>30307</v>
      </c>
      <c r="BD8" s="114">
        <v>30309</v>
      </c>
      <c r="BE8" s="114">
        <v>30308</v>
      </c>
      <c r="BF8" s="114">
        <v>30310</v>
      </c>
      <c r="BG8" s="114">
        <v>30399</v>
      </c>
      <c r="BH8" s="114"/>
      <c r="BI8" s="114">
        <v>31002</v>
      </c>
      <c r="BJ8" s="121"/>
      <c r="BK8" s="101"/>
      <c r="BL8" s="101">
        <v>30101</v>
      </c>
      <c r="BM8" s="101">
        <v>30102</v>
      </c>
      <c r="BN8" s="101">
        <v>30103</v>
      </c>
      <c r="BO8" s="101">
        <v>30107</v>
      </c>
      <c r="BP8" s="101">
        <v>30108</v>
      </c>
      <c r="BQ8" s="101">
        <v>30109</v>
      </c>
      <c r="BR8" s="101">
        <v>30110</v>
      </c>
      <c r="BS8" s="101">
        <v>30111</v>
      </c>
      <c r="BT8" s="101">
        <v>30112</v>
      </c>
      <c r="BU8" s="101">
        <v>30113</v>
      </c>
      <c r="BV8" s="101">
        <v>30106</v>
      </c>
      <c r="BW8" s="101">
        <v>30114</v>
      </c>
      <c r="BX8" s="101">
        <v>30199</v>
      </c>
      <c r="BY8" s="125"/>
      <c r="BZ8" s="101">
        <v>30201</v>
      </c>
      <c r="CA8" s="101">
        <v>30202</v>
      </c>
      <c r="CB8" s="101">
        <v>30204</v>
      </c>
      <c r="CC8" s="101">
        <v>30205</v>
      </c>
      <c r="CD8" s="101">
        <v>30206</v>
      </c>
      <c r="CE8" s="101">
        <v>30207</v>
      </c>
      <c r="CF8" s="101">
        <v>30208</v>
      </c>
      <c r="CG8" s="101">
        <v>30209</v>
      </c>
      <c r="CH8" s="101">
        <v>30211</v>
      </c>
      <c r="CI8" s="101">
        <v>30214</v>
      </c>
      <c r="CJ8" s="101">
        <v>30228</v>
      </c>
      <c r="CK8" s="101">
        <v>30229</v>
      </c>
      <c r="CL8" s="101">
        <v>30239</v>
      </c>
      <c r="CM8" s="101">
        <v>30240</v>
      </c>
      <c r="CN8" s="101">
        <v>30215</v>
      </c>
      <c r="CO8" s="101">
        <v>30216</v>
      </c>
      <c r="CP8" s="101">
        <v>30218</v>
      </c>
      <c r="CQ8" s="101">
        <v>30224</v>
      </c>
      <c r="CR8" s="101">
        <v>30225</v>
      </c>
      <c r="CS8" s="101">
        <v>30203</v>
      </c>
      <c r="CT8" s="101">
        <v>30226</v>
      </c>
      <c r="CU8" s="101">
        <v>30227</v>
      </c>
      <c r="CV8" s="101">
        <v>30217</v>
      </c>
      <c r="CW8" s="101">
        <v>30212</v>
      </c>
      <c r="CX8" s="101">
        <v>30231</v>
      </c>
      <c r="CY8" s="101">
        <v>30213</v>
      </c>
      <c r="CZ8" s="101">
        <v>30299</v>
      </c>
      <c r="DA8" s="121"/>
    </row>
    <row r="9" spans="1:105" s="67" customFormat="1" ht="21.75" customHeight="1">
      <c r="A9" s="89"/>
      <c r="B9" s="89"/>
      <c r="C9" s="89"/>
      <c r="D9" s="90" t="s">
        <v>97</v>
      </c>
      <c r="E9" s="106"/>
      <c r="F9" s="106">
        <f aca="true" t="shared" si="0" ref="F9:AK9">F10+F15+F20+F28+F31</f>
        <v>3191.82</v>
      </c>
      <c r="G9" s="106">
        <f t="shared" si="0"/>
        <v>645.8499999999999</v>
      </c>
      <c r="H9" s="106">
        <f t="shared" si="0"/>
        <v>265.4</v>
      </c>
      <c r="I9" s="106">
        <f t="shared" si="0"/>
        <v>184.82</v>
      </c>
      <c r="J9" s="106">
        <f t="shared" si="0"/>
        <v>22.12</v>
      </c>
      <c r="K9" s="106">
        <f t="shared" si="0"/>
        <v>91.1</v>
      </c>
      <c r="L9" s="106">
        <f t="shared" si="0"/>
        <v>0</v>
      </c>
      <c r="M9" s="106">
        <f t="shared" si="0"/>
        <v>30.06</v>
      </c>
      <c r="N9" s="106">
        <f t="shared" si="0"/>
        <v>0</v>
      </c>
      <c r="O9" s="106">
        <f t="shared" si="0"/>
        <v>0.34</v>
      </c>
      <c r="P9" s="106">
        <f t="shared" si="0"/>
        <v>52.01</v>
      </c>
      <c r="Q9" s="106">
        <f t="shared" si="0"/>
        <v>0</v>
      </c>
      <c r="R9" s="106">
        <f t="shared" si="0"/>
        <v>0</v>
      </c>
      <c r="S9" s="106">
        <f t="shared" si="0"/>
        <v>0</v>
      </c>
      <c r="T9" s="106">
        <f t="shared" si="0"/>
        <v>122.65</v>
      </c>
      <c r="U9" s="106">
        <f t="shared" si="0"/>
        <v>13</v>
      </c>
      <c r="V9" s="106">
        <f t="shared" si="0"/>
        <v>6</v>
      </c>
      <c r="W9" s="106">
        <f t="shared" si="0"/>
        <v>0.7</v>
      </c>
      <c r="X9" s="106">
        <f t="shared" si="0"/>
        <v>0</v>
      </c>
      <c r="Y9" s="106">
        <f t="shared" si="0"/>
        <v>0</v>
      </c>
      <c r="Z9" s="106">
        <f t="shared" si="0"/>
        <v>6.5</v>
      </c>
      <c r="AA9" s="106">
        <f t="shared" si="0"/>
        <v>0</v>
      </c>
      <c r="AB9" s="106">
        <f t="shared" si="0"/>
        <v>3</v>
      </c>
      <c r="AC9" s="106">
        <f t="shared" si="0"/>
        <v>14</v>
      </c>
      <c r="AD9" s="106">
        <f t="shared" si="0"/>
        <v>0</v>
      </c>
      <c r="AE9" s="106">
        <f t="shared" si="0"/>
        <v>8.67</v>
      </c>
      <c r="AF9" s="106">
        <f t="shared" si="0"/>
        <v>0.8</v>
      </c>
      <c r="AG9" s="106">
        <f t="shared" si="0"/>
        <v>53.78</v>
      </c>
      <c r="AH9" s="106">
        <f t="shared" si="0"/>
        <v>0</v>
      </c>
      <c r="AI9" s="106">
        <f t="shared" si="0"/>
        <v>0</v>
      </c>
      <c r="AJ9" s="106">
        <f t="shared" si="0"/>
        <v>0</v>
      </c>
      <c r="AK9" s="106">
        <f t="shared" si="0"/>
        <v>0</v>
      </c>
      <c r="AL9" s="106">
        <f aca="true" t="shared" si="1" ref="AL9:BQ9">AL10+AL15+AL20+AL28+AL31</f>
        <v>0</v>
      </c>
      <c r="AM9" s="106">
        <f t="shared" si="1"/>
        <v>0</v>
      </c>
      <c r="AN9" s="106">
        <f t="shared" si="1"/>
        <v>0</v>
      </c>
      <c r="AO9" s="106">
        <f t="shared" si="1"/>
        <v>0</v>
      </c>
      <c r="AP9" s="106">
        <f t="shared" si="1"/>
        <v>0</v>
      </c>
      <c r="AQ9" s="106">
        <f t="shared" si="1"/>
        <v>0.5</v>
      </c>
      <c r="AR9" s="106">
        <f t="shared" si="1"/>
        <v>0</v>
      </c>
      <c r="AS9" s="106">
        <f t="shared" si="1"/>
        <v>15</v>
      </c>
      <c r="AT9" s="106">
        <f t="shared" si="1"/>
        <v>0.7</v>
      </c>
      <c r="AU9" s="106">
        <f t="shared" si="1"/>
        <v>0</v>
      </c>
      <c r="AV9" s="106">
        <f t="shared" si="1"/>
        <v>3.04</v>
      </c>
      <c r="AW9" s="106">
        <f t="shared" si="1"/>
        <v>0</v>
      </c>
      <c r="AX9" s="106">
        <f t="shared" si="1"/>
        <v>0</v>
      </c>
      <c r="AY9" s="106">
        <f t="shared" si="1"/>
        <v>0</v>
      </c>
      <c r="AZ9" s="106">
        <f t="shared" si="1"/>
        <v>0</v>
      </c>
      <c r="BA9" s="106">
        <f t="shared" si="1"/>
        <v>3.04</v>
      </c>
      <c r="BB9" s="106">
        <f t="shared" si="1"/>
        <v>0</v>
      </c>
      <c r="BC9" s="106">
        <f t="shared" si="1"/>
        <v>0</v>
      </c>
      <c r="BD9" s="106">
        <f t="shared" si="1"/>
        <v>0</v>
      </c>
      <c r="BE9" s="106">
        <f t="shared" si="1"/>
        <v>0</v>
      </c>
      <c r="BF9" s="106">
        <f t="shared" si="1"/>
        <v>0</v>
      </c>
      <c r="BG9" s="106">
        <f t="shared" si="1"/>
        <v>0</v>
      </c>
      <c r="BH9" s="106">
        <f t="shared" si="1"/>
        <v>0</v>
      </c>
      <c r="BI9" s="106">
        <f t="shared" si="1"/>
        <v>0</v>
      </c>
      <c r="BJ9" s="106">
        <f t="shared" si="1"/>
        <v>2420.2800000000007</v>
      </c>
      <c r="BK9" s="106">
        <f t="shared" si="1"/>
        <v>2115.71</v>
      </c>
      <c r="BL9" s="106">
        <f t="shared" si="1"/>
        <v>859.72</v>
      </c>
      <c r="BM9" s="106">
        <f t="shared" si="1"/>
        <v>294.46000000000004</v>
      </c>
      <c r="BN9" s="106">
        <f t="shared" si="1"/>
        <v>71.47</v>
      </c>
      <c r="BO9" s="106">
        <f t="shared" si="1"/>
        <v>319.37</v>
      </c>
      <c r="BP9" s="106">
        <f t="shared" si="1"/>
        <v>296.44</v>
      </c>
      <c r="BQ9" s="106">
        <f t="shared" si="1"/>
        <v>0</v>
      </c>
      <c r="BR9" s="106">
        <f aca="true" t="shared" si="2" ref="BR9:DA9">BR10+BR15+BR20+BR28+BR31</f>
        <v>97.84</v>
      </c>
      <c r="BS9" s="106">
        <f t="shared" si="2"/>
        <v>0</v>
      </c>
      <c r="BT9" s="106">
        <f t="shared" si="2"/>
        <v>7.109999999999999</v>
      </c>
      <c r="BU9" s="106">
        <f t="shared" si="2"/>
        <v>169.3</v>
      </c>
      <c r="BV9" s="106">
        <f t="shared" si="2"/>
        <v>0</v>
      </c>
      <c r="BW9" s="106">
        <f t="shared" si="2"/>
        <v>0</v>
      </c>
      <c r="BX9" s="106">
        <f t="shared" si="2"/>
        <v>0</v>
      </c>
      <c r="BY9" s="106">
        <f t="shared" si="2"/>
        <v>304.57</v>
      </c>
      <c r="BZ9" s="106">
        <f t="shared" si="2"/>
        <v>72.59</v>
      </c>
      <c r="CA9" s="106">
        <f t="shared" si="2"/>
        <v>9.83</v>
      </c>
      <c r="CB9" s="106">
        <f t="shared" si="2"/>
        <v>2.04</v>
      </c>
      <c r="CC9" s="106">
        <f t="shared" si="2"/>
        <v>0.28</v>
      </c>
      <c r="CD9" s="106">
        <f t="shared" si="2"/>
        <v>1.52</v>
      </c>
      <c r="CE9" s="106">
        <f t="shared" si="2"/>
        <v>16.82</v>
      </c>
      <c r="CF9" s="106">
        <f t="shared" si="2"/>
        <v>6.909999999999999</v>
      </c>
      <c r="CG9" s="106">
        <f t="shared" si="2"/>
        <v>0</v>
      </c>
      <c r="CH9" s="106">
        <f t="shared" si="2"/>
        <v>30.41</v>
      </c>
      <c r="CI9" s="106">
        <f t="shared" si="2"/>
        <v>1.86</v>
      </c>
      <c r="CJ9" s="106">
        <f t="shared" si="2"/>
        <v>28.21</v>
      </c>
      <c r="CK9" s="106">
        <f t="shared" si="2"/>
        <v>2.92</v>
      </c>
      <c r="CL9" s="106">
        <f t="shared" si="2"/>
        <v>62.15</v>
      </c>
      <c r="CM9" s="106">
        <f t="shared" si="2"/>
        <v>0</v>
      </c>
      <c r="CN9" s="106">
        <f t="shared" si="2"/>
        <v>1.5</v>
      </c>
      <c r="CO9" s="106">
        <f t="shared" si="2"/>
        <v>2.5</v>
      </c>
      <c r="CP9" s="106">
        <f t="shared" si="2"/>
        <v>0</v>
      </c>
      <c r="CQ9" s="106">
        <f t="shared" si="2"/>
        <v>0</v>
      </c>
      <c r="CR9" s="106">
        <f t="shared" si="2"/>
        <v>0</v>
      </c>
      <c r="CS9" s="106">
        <f t="shared" si="2"/>
        <v>2.88</v>
      </c>
      <c r="CT9" s="106">
        <f t="shared" si="2"/>
        <v>0.3</v>
      </c>
      <c r="CU9" s="106">
        <f t="shared" si="2"/>
        <v>0</v>
      </c>
      <c r="CV9" s="106">
        <f t="shared" si="2"/>
        <v>0.1</v>
      </c>
      <c r="CW9" s="106">
        <f t="shared" si="2"/>
        <v>0</v>
      </c>
      <c r="CX9" s="106">
        <f t="shared" si="2"/>
        <v>58.5</v>
      </c>
      <c r="CY9" s="106">
        <f t="shared" si="2"/>
        <v>3</v>
      </c>
      <c r="CZ9" s="106">
        <f t="shared" si="2"/>
        <v>0.25</v>
      </c>
      <c r="DA9" s="106">
        <f t="shared" si="2"/>
        <v>0</v>
      </c>
    </row>
    <row r="10" spans="1:105" s="67" customFormat="1" ht="21.75" customHeight="1">
      <c r="A10" s="91" t="s">
        <v>103</v>
      </c>
      <c r="B10" s="91"/>
      <c r="C10" s="91"/>
      <c r="D10" s="92" t="s">
        <v>38</v>
      </c>
      <c r="E10" s="107"/>
      <c r="F10" s="107">
        <f aca="true" t="shared" si="3" ref="F10:AK10">F11+F13</f>
        <v>391.71999999999997</v>
      </c>
      <c r="G10" s="107">
        <f t="shared" si="3"/>
        <v>91.1</v>
      </c>
      <c r="H10" s="107">
        <f t="shared" si="3"/>
        <v>0</v>
      </c>
      <c r="I10" s="107">
        <f t="shared" si="3"/>
        <v>0</v>
      </c>
      <c r="J10" s="107">
        <f t="shared" si="3"/>
        <v>0</v>
      </c>
      <c r="K10" s="107">
        <f t="shared" si="3"/>
        <v>91.1</v>
      </c>
      <c r="L10" s="107">
        <f t="shared" si="3"/>
        <v>0</v>
      </c>
      <c r="M10" s="107">
        <f t="shared" si="3"/>
        <v>0</v>
      </c>
      <c r="N10" s="107">
        <f t="shared" si="3"/>
        <v>0</v>
      </c>
      <c r="O10" s="107">
        <f t="shared" si="3"/>
        <v>0</v>
      </c>
      <c r="P10" s="107">
        <f t="shared" si="3"/>
        <v>0</v>
      </c>
      <c r="Q10" s="107">
        <f t="shared" si="3"/>
        <v>0</v>
      </c>
      <c r="R10" s="107">
        <f t="shared" si="3"/>
        <v>0</v>
      </c>
      <c r="S10" s="107">
        <f t="shared" si="3"/>
        <v>0</v>
      </c>
      <c r="T10" s="107">
        <f t="shared" si="3"/>
        <v>0</v>
      </c>
      <c r="U10" s="107">
        <f t="shared" si="3"/>
        <v>0</v>
      </c>
      <c r="V10" s="107">
        <f t="shared" si="3"/>
        <v>0</v>
      </c>
      <c r="W10" s="107">
        <f t="shared" si="3"/>
        <v>0</v>
      </c>
      <c r="X10" s="107">
        <f t="shared" si="3"/>
        <v>0</v>
      </c>
      <c r="Y10" s="107">
        <f t="shared" si="3"/>
        <v>0</v>
      </c>
      <c r="Z10" s="107">
        <f t="shared" si="3"/>
        <v>0</v>
      </c>
      <c r="AA10" s="107">
        <f t="shared" si="3"/>
        <v>0</v>
      </c>
      <c r="AB10" s="107">
        <f t="shared" si="3"/>
        <v>0</v>
      </c>
      <c r="AC10" s="107">
        <f t="shared" si="3"/>
        <v>0</v>
      </c>
      <c r="AD10" s="107">
        <f t="shared" si="3"/>
        <v>0</v>
      </c>
      <c r="AE10" s="107">
        <f t="shared" si="3"/>
        <v>0</v>
      </c>
      <c r="AF10" s="107">
        <f t="shared" si="3"/>
        <v>0</v>
      </c>
      <c r="AG10" s="107">
        <f t="shared" si="3"/>
        <v>0</v>
      </c>
      <c r="AH10" s="107">
        <f t="shared" si="3"/>
        <v>0</v>
      </c>
      <c r="AI10" s="107">
        <f t="shared" si="3"/>
        <v>0</v>
      </c>
      <c r="AJ10" s="107">
        <f t="shared" si="3"/>
        <v>0</v>
      </c>
      <c r="AK10" s="107">
        <f t="shared" si="3"/>
        <v>0</v>
      </c>
      <c r="AL10" s="107">
        <f aca="true" t="shared" si="4" ref="AL10:BQ10">AL11+AL13</f>
        <v>0</v>
      </c>
      <c r="AM10" s="107">
        <f t="shared" si="4"/>
        <v>0</v>
      </c>
      <c r="AN10" s="107">
        <f t="shared" si="4"/>
        <v>0</v>
      </c>
      <c r="AO10" s="107">
        <f t="shared" si="4"/>
        <v>0</v>
      </c>
      <c r="AP10" s="107">
        <f t="shared" si="4"/>
        <v>0</v>
      </c>
      <c r="AQ10" s="107">
        <f t="shared" si="4"/>
        <v>0</v>
      </c>
      <c r="AR10" s="107">
        <f t="shared" si="4"/>
        <v>0</v>
      </c>
      <c r="AS10" s="107">
        <f t="shared" si="4"/>
        <v>0</v>
      </c>
      <c r="AT10" s="107">
        <f t="shared" si="4"/>
        <v>0</v>
      </c>
      <c r="AU10" s="107">
        <f t="shared" si="4"/>
        <v>0</v>
      </c>
      <c r="AV10" s="107">
        <f t="shared" si="4"/>
        <v>0</v>
      </c>
      <c r="AW10" s="107">
        <f t="shared" si="4"/>
        <v>0</v>
      </c>
      <c r="AX10" s="107">
        <f t="shared" si="4"/>
        <v>0</v>
      </c>
      <c r="AY10" s="107">
        <f t="shared" si="4"/>
        <v>0</v>
      </c>
      <c r="AZ10" s="107">
        <f t="shared" si="4"/>
        <v>0</v>
      </c>
      <c r="BA10" s="107">
        <f t="shared" si="4"/>
        <v>0</v>
      </c>
      <c r="BB10" s="107">
        <f t="shared" si="4"/>
        <v>0</v>
      </c>
      <c r="BC10" s="107">
        <f t="shared" si="4"/>
        <v>0</v>
      </c>
      <c r="BD10" s="107">
        <f t="shared" si="4"/>
        <v>0</v>
      </c>
      <c r="BE10" s="107">
        <f t="shared" si="4"/>
        <v>0</v>
      </c>
      <c r="BF10" s="107">
        <f t="shared" si="4"/>
        <v>0</v>
      </c>
      <c r="BG10" s="107">
        <f t="shared" si="4"/>
        <v>0</v>
      </c>
      <c r="BH10" s="107">
        <f t="shared" si="4"/>
        <v>0</v>
      </c>
      <c r="BI10" s="107">
        <f t="shared" si="4"/>
        <v>0</v>
      </c>
      <c r="BJ10" s="107">
        <f t="shared" si="4"/>
        <v>300.62</v>
      </c>
      <c r="BK10" s="107">
        <f t="shared" si="4"/>
        <v>300.62</v>
      </c>
      <c r="BL10" s="107">
        <f t="shared" si="4"/>
        <v>0</v>
      </c>
      <c r="BM10" s="107">
        <f t="shared" si="4"/>
        <v>0</v>
      </c>
      <c r="BN10" s="107">
        <f t="shared" si="4"/>
        <v>0</v>
      </c>
      <c r="BO10" s="107">
        <f t="shared" si="4"/>
        <v>0</v>
      </c>
      <c r="BP10" s="107">
        <f t="shared" si="4"/>
        <v>296.44</v>
      </c>
      <c r="BQ10" s="107">
        <f t="shared" si="4"/>
        <v>0</v>
      </c>
      <c r="BR10" s="107">
        <f aca="true" t="shared" si="5" ref="BR10:DA10">BR11+BR13</f>
        <v>0</v>
      </c>
      <c r="BS10" s="107">
        <f t="shared" si="5"/>
        <v>0</v>
      </c>
      <c r="BT10" s="107">
        <f t="shared" si="5"/>
        <v>4.18</v>
      </c>
      <c r="BU10" s="107">
        <f t="shared" si="5"/>
        <v>0</v>
      </c>
      <c r="BV10" s="107">
        <f t="shared" si="5"/>
        <v>0</v>
      </c>
      <c r="BW10" s="107">
        <f t="shared" si="5"/>
        <v>0</v>
      </c>
      <c r="BX10" s="107">
        <f t="shared" si="5"/>
        <v>0</v>
      </c>
      <c r="BY10" s="107">
        <f t="shared" si="5"/>
        <v>0</v>
      </c>
      <c r="BZ10" s="107">
        <f t="shared" si="5"/>
        <v>0</v>
      </c>
      <c r="CA10" s="107">
        <f t="shared" si="5"/>
        <v>0</v>
      </c>
      <c r="CB10" s="107">
        <f t="shared" si="5"/>
        <v>0</v>
      </c>
      <c r="CC10" s="107">
        <f t="shared" si="5"/>
        <v>0</v>
      </c>
      <c r="CD10" s="107">
        <f t="shared" si="5"/>
        <v>0</v>
      </c>
      <c r="CE10" s="107">
        <f t="shared" si="5"/>
        <v>0</v>
      </c>
      <c r="CF10" s="107">
        <f t="shared" si="5"/>
        <v>0</v>
      </c>
      <c r="CG10" s="107">
        <f t="shared" si="5"/>
        <v>0</v>
      </c>
      <c r="CH10" s="107">
        <f t="shared" si="5"/>
        <v>0</v>
      </c>
      <c r="CI10" s="107">
        <f t="shared" si="5"/>
        <v>0</v>
      </c>
      <c r="CJ10" s="107">
        <f t="shared" si="5"/>
        <v>0</v>
      </c>
      <c r="CK10" s="107">
        <f t="shared" si="5"/>
        <v>0</v>
      </c>
      <c r="CL10" s="107">
        <f t="shared" si="5"/>
        <v>0</v>
      </c>
      <c r="CM10" s="107">
        <f t="shared" si="5"/>
        <v>0</v>
      </c>
      <c r="CN10" s="107">
        <f t="shared" si="5"/>
        <v>0</v>
      </c>
      <c r="CO10" s="107">
        <f t="shared" si="5"/>
        <v>0</v>
      </c>
      <c r="CP10" s="107">
        <f t="shared" si="5"/>
        <v>0</v>
      </c>
      <c r="CQ10" s="107">
        <f t="shared" si="5"/>
        <v>0</v>
      </c>
      <c r="CR10" s="107">
        <f t="shared" si="5"/>
        <v>0</v>
      </c>
      <c r="CS10" s="107">
        <f t="shared" si="5"/>
        <v>0</v>
      </c>
      <c r="CT10" s="107">
        <f t="shared" si="5"/>
        <v>0</v>
      </c>
      <c r="CU10" s="107">
        <f t="shared" si="5"/>
        <v>0</v>
      </c>
      <c r="CV10" s="107">
        <f t="shared" si="5"/>
        <v>0</v>
      </c>
      <c r="CW10" s="107">
        <f t="shared" si="5"/>
        <v>0</v>
      </c>
      <c r="CX10" s="107">
        <f t="shared" si="5"/>
        <v>0</v>
      </c>
      <c r="CY10" s="107">
        <f t="shared" si="5"/>
        <v>0</v>
      </c>
      <c r="CZ10" s="107">
        <f t="shared" si="5"/>
        <v>0</v>
      </c>
      <c r="DA10" s="107">
        <f t="shared" si="5"/>
        <v>0</v>
      </c>
    </row>
    <row r="11" spans="1:105" s="67" customFormat="1" ht="22.5" customHeight="1">
      <c r="A11" s="91" t="s">
        <v>103</v>
      </c>
      <c r="B11" s="91" t="s">
        <v>104</v>
      </c>
      <c r="C11" s="91"/>
      <c r="D11" s="92" t="s">
        <v>105</v>
      </c>
      <c r="E11" s="107"/>
      <c r="F11" s="107">
        <f aca="true" t="shared" si="6" ref="F11:AK11">F12</f>
        <v>387.53999999999996</v>
      </c>
      <c r="G11" s="107">
        <f t="shared" si="6"/>
        <v>91.1</v>
      </c>
      <c r="H11" s="107">
        <f t="shared" si="6"/>
        <v>0</v>
      </c>
      <c r="I11" s="107">
        <f t="shared" si="6"/>
        <v>0</v>
      </c>
      <c r="J11" s="107">
        <f t="shared" si="6"/>
        <v>0</v>
      </c>
      <c r="K11" s="107">
        <f t="shared" si="6"/>
        <v>91.1</v>
      </c>
      <c r="L11" s="107">
        <f t="shared" si="6"/>
        <v>0</v>
      </c>
      <c r="M11" s="107">
        <f t="shared" si="6"/>
        <v>0</v>
      </c>
      <c r="N11" s="107">
        <f t="shared" si="6"/>
        <v>0</v>
      </c>
      <c r="O11" s="107">
        <f t="shared" si="6"/>
        <v>0</v>
      </c>
      <c r="P11" s="107">
        <f t="shared" si="6"/>
        <v>0</v>
      </c>
      <c r="Q11" s="107">
        <f t="shared" si="6"/>
        <v>0</v>
      </c>
      <c r="R11" s="107">
        <f t="shared" si="6"/>
        <v>0</v>
      </c>
      <c r="S11" s="107">
        <f t="shared" si="6"/>
        <v>0</v>
      </c>
      <c r="T11" s="107">
        <f t="shared" si="6"/>
        <v>0</v>
      </c>
      <c r="U11" s="107">
        <f t="shared" si="6"/>
        <v>0</v>
      </c>
      <c r="V11" s="107">
        <f t="shared" si="6"/>
        <v>0</v>
      </c>
      <c r="W11" s="107">
        <f t="shared" si="6"/>
        <v>0</v>
      </c>
      <c r="X11" s="107">
        <f t="shared" si="6"/>
        <v>0</v>
      </c>
      <c r="Y11" s="107">
        <f t="shared" si="6"/>
        <v>0</v>
      </c>
      <c r="Z11" s="107">
        <f t="shared" si="6"/>
        <v>0</v>
      </c>
      <c r="AA11" s="107">
        <f t="shared" si="6"/>
        <v>0</v>
      </c>
      <c r="AB11" s="107">
        <f t="shared" si="6"/>
        <v>0</v>
      </c>
      <c r="AC11" s="107">
        <f t="shared" si="6"/>
        <v>0</v>
      </c>
      <c r="AD11" s="107">
        <f t="shared" si="6"/>
        <v>0</v>
      </c>
      <c r="AE11" s="107">
        <f t="shared" si="6"/>
        <v>0</v>
      </c>
      <c r="AF11" s="107">
        <f t="shared" si="6"/>
        <v>0</v>
      </c>
      <c r="AG11" s="107">
        <f t="shared" si="6"/>
        <v>0</v>
      </c>
      <c r="AH11" s="107">
        <f t="shared" si="6"/>
        <v>0</v>
      </c>
      <c r="AI11" s="107">
        <f t="shared" si="6"/>
        <v>0</v>
      </c>
      <c r="AJ11" s="107">
        <f t="shared" si="6"/>
        <v>0</v>
      </c>
      <c r="AK11" s="107">
        <f t="shared" si="6"/>
        <v>0</v>
      </c>
      <c r="AL11" s="107">
        <f aca="true" t="shared" si="7" ref="AL11:BQ11">AL12</f>
        <v>0</v>
      </c>
      <c r="AM11" s="107">
        <f t="shared" si="7"/>
        <v>0</v>
      </c>
      <c r="AN11" s="107">
        <f t="shared" si="7"/>
        <v>0</v>
      </c>
      <c r="AO11" s="107">
        <f t="shared" si="7"/>
        <v>0</v>
      </c>
      <c r="AP11" s="107">
        <f t="shared" si="7"/>
        <v>0</v>
      </c>
      <c r="AQ11" s="107">
        <f t="shared" si="7"/>
        <v>0</v>
      </c>
      <c r="AR11" s="107">
        <f t="shared" si="7"/>
        <v>0</v>
      </c>
      <c r="AS11" s="107">
        <f t="shared" si="7"/>
        <v>0</v>
      </c>
      <c r="AT11" s="107">
        <f t="shared" si="7"/>
        <v>0</v>
      </c>
      <c r="AU11" s="107">
        <f t="shared" si="7"/>
        <v>0</v>
      </c>
      <c r="AV11" s="107">
        <f t="shared" si="7"/>
        <v>0</v>
      </c>
      <c r="AW11" s="107">
        <f t="shared" si="7"/>
        <v>0</v>
      </c>
      <c r="AX11" s="107">
        <f t="shared" si="7"/>
        <v>0</v>
      </c>
      <c r="AY11" s="107">
        <f t="shared" si="7"/>
        <v>0</v>
      </c>
      <c r="AZ11" s="107">
        <f t="shared" si="7"/>
        <v>0</v>
      </c>
      <c r="BA11" s="107">
        <f t="shared" si="7"/>
        <v>0</v>
      </c>
      <c r="BB11" s="107">
        <f t="shared" si="7"/>
        <v>0</v>
      </c>
      <c r="BC11" s="107">
        <f t="shared" si="7"/>
        <v>0</v>
      </c>
      <c r="BD11" s="107">
        <f t="shared" si="7"/>
        <v>0</v>
      </c>
      <c r="BE11" s="107">
        <f t="shared" si="7"/>
        <v>0</v>
      </c>
      <c r="BF11" s="107">
        <f t="shared" si="7"/>
        <v>0</v>
      </c>
      <c r="BG11" s="107">
        <f t="shared" si="7"/>
        <v>0</v>
      </c>
      <c r="BH11" s="107">
        <f t="shared" si="7"/>
        <v>0</v>
      </c>
      <c r="BI11" s="107">
        <f t="shared" si="7"/>
        <v>0</v>
      </c>
      <c r="BJ11" s="107">
        <f t="shared" si="7"/>
        <v>296.44</v>
      </c>
      <c r="BK11" s="107">
        <f t="shared" si="7"/>
        <v>296.44</v>
      </c>
      <c r="BL11" s="107">
        <f t="shared" si="7"/>
        <v>0</v>
      </c>
      <c r="BM11" s="107">
        <f t="shared" si="7"/>
        <v>0</v>
      </c>
      <c r="BN11" s="107">
        <f t="shared" si="7"/>
        <v>0</v>
      </c>
      <c r="BO11" s="107">
        <f t="shared" si="7"/>
        <v>0</v>
      </c>
      <c r="BP11" s="107">
        <f t="shared" si="7"/>
        <v>296.44</v>
      </c>
      <c r="BQ11" s="107">
        <f t="shared" si="7"/>
        <v>0</v>
      </c>
      <c r="BR11" s="107">
        <f aca="true" t="shared" si="8" ref="BR11:DA11">BR12</f>
        <v>0</v>
      </c>
      <c r="BS11" s="107">
        <f t="shared" si="8"/>
        <v>0</v>
      </c>
      <c r="BT11" s="107">
        <f t="shared" si="8"/>
        <v>0</v>
      </c>
      <c r="BU11" s="107">
        <f t="shared" si="8"/>
        <v>0</v>
      </c>
      <c r="BV11" s="107">
        <f t="shared" si="8"/>
        <v>0</v>
      </c>
      <c r="BW11" s="107">
        <f t="shared" si="8"/>
        <v>0</v>
      </c>
      <c r="BX11" s="107">
        <f t="shared" si="8"/>
        <v>0</v>
      </c>
      <c r="BY11" s="107">
        <f t="shared" si="8"/>
        <v>0</v>
      </c>
      <c r="BZ11" s="107">
        <f t="shared" si="8"/>
        <v>0</v>
      </c>
      <c r="CA11" s="107">
        <f t="shared" si="8"/>
        <v>0</v>
      </c>
      <c r="CB11" s="107">
        <f t="shared" si="8"/>
        <v>0</v>
      </c>
      <c r="CC11" s="107">
        <f t="shared" si="8"/>
        <v>0</v>
      </c>
      <c r="CD11" s="107">
        <f t="shared" si="8"/>
        <v>0</v>
      </c>
      <c r="CE11" s="107">
        <f t="shared" si="8"/>
        <v>0</v>
      </c>
      <c r="CF11" s="107">
        <f t="shared" si="8"/>
        <v>0</v>
      </c>
      <c r="CG11" s="107">
        <f t="shared" si="8"/>
        <v>0</v>
      </c>
      <c r="CH11" s="107">
        <f t="shared" si="8"/>
        <v>0</v>
      </c>
      <c r="CI11" s="107">
        <f t="shared" si="8"/>
        <v>0</v>
      </c>
      <c r="CJ11" s="107">
        <f t="shared" si="8"/>
        <v>0</v>
      </c>
      <c r="CK11" s="107">
        <f t="shared" si="8"/>
        <v>0</v>
      </c>
      <c r="CL11" s="107">
        <f t="shared" si="8"/>
        <v>0</v>
      </c>
      <c r="CM11" s="107">
        <f t="shared" si="8"/>
        <v>0</v>
      </c>
      <c r="CN11" s="107">
        <f t="shared" si="8"/>
        <v>0</v>
      </c>
      <c r="CO11" s="107">
        <f t="shared" si="8"/>
        <v>0</v>
      </c>
      <c r="CP11" s="107">
        <f t="shared" si="8"/>
        <v>0</v>
      </c>
      <c r="CQ11" s="107">
        <f t="shared" si="8"/>
        <v>0</v>
      </c>
      <c r="CR11" s="107">
        <f t="shared" si="8"/>
        <v>0</v>
      </c>
      <c r="CS11" s="107">
        <f t="shared" si="8"/>
        <v>0</v>
      </c>
      <c r="CT11" s="107">
        <f t="shared" si="8"/>
        <v>0</v>
      </c>
      <c r="CU11" s="107">
        <f t="shared" si="8"/>
        <v>0</v>
      </c>
      <c r="CV11" s="107">
        <f t="shared" si="8"/>
        <v>0</v>
      </c>
      <c r="CW11" s="107">
        <f t="shared" si="8"/>
        <v>0</v>
      </c>
      <c r="CX11" s="107">
        <f t="shared" si="8"/>
        <v>0</v>
      </c>
      <c r="CY11" s="107">
        <f t="shared" si="8"/>
        <v>0</v>
      </c>
      <c r="CZ11" s="107">
        <f t="shared" si="8"/>
        <v>0</v>
      </c>
      <c r="DA11" s="107">
        <f t="shared" si="8"/>
        <v>0</v>
      </c>
    </row>
    <row r="12" spans="1:105" s="67" customFormat="1" ht="21.75" customHeight="1">
      <c r="A12" s="93" t="s">
        <v>103</v>
      </c>
      <c r="B12" s="93" t="s">
        <v>104</v>
      </c>
      <c r="C12" s="93" t="s">
        <v>104</v>
      </c>
      <c r="D12" s="94" t="s">
        <v>106</v>
      </c>
      <c r="E12" s="108"/>
      <c r="F12" s="109">
        <f>G12+T12+AV12+BH12+BJ12</f>
        <v>387.53999999999996</v>
      </c>
      <c r="G12" s="110">
        <f>SUM(H12:S12)</f>
        <v>91.1</v>
      </c>
      <c r="H12" s="109"/>
      <c r="I12" s="109"/>
      <c r="J12" s="109"/>
      <c r="K12" s="108">
        <v>91.1</v>
      </c>
      <c r="L12" s="109"/>
      <c r="M12" s="109"/>
      <c r="N12" s="109"/>
      <c r="O12" s="109"/>
      <c r="P12" s="109"/>
      <c r="Q12" s="109"/>
      <c r="R12" s="109"/>
      <c r="S12" s="109"/>
      <c r="T12" s="109">
        <f>SUM(U12:AU12)</f>
        <v>0</v>
      </c>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5">
        <f>SUM(AW12:BG12)</f>
        <v>0</v>
      </c>
      <c r="AW12" s="109"/>
      <c r="AX12" s="109"/>
      <c r="AY12" s="109"/>
      <c r="AZ12" s="116"/>
      <c r="BA12" s="116"/>
      <c r="BB12" s="109"/>
      <c r="BC12" s="116"/>
      <c r="BD12" s="116"/>
      <c r="BE12" s="116"/>
      <c r="BF12" s="116"/>
      <c r="BG12" s="116"/>
      <c r="BH12" s="110">
        <f>BI12</f>
        <v>0</v>
      </c>
      <c r="BI12" s="122"/>
      <c r="BJ12" s="123">
        <f>BK12+BY12+DA12</f>
        <v>296.44</v>
      </c>
      <c r="BK12" s="115">
        <f>SUM(BL12:BX12)</f>
        <v>296.44</v>
      </c>
      <c r="BL12" s="109"/>
      <c r="BM12" s="109"/>
      <c r="BN12" s="109"/>
      <c r="BO12" s="109"/>
      <c r="BP12" s="109">
        <v>296.44</v>
      </c>
      <c r="BQ12" s="109"/>
      <c r="BR12" s="109"/>
      <c r="BS12" s="109"/>
      <c r="BT12" s="109"/>
      <c r="BU12" s="109"/>
      <c r="BV12" s="109"/>
      <c r="BW12" s="116"/>
      <c r="BX12" s="116"/>
      <c r="BY12" s="126">
        <f>SUM(BZ12:CZ12)</f>
        <v>0</v>
      </c>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row>
    <row r="13" spans="1:105" s="67" customFormat="1" ht="21.75" customHeight="1">
      <c r="A13" s="91" t="s">
        <v>103</v>
      </c>
      <c r="B13" s="91" t="s">
        <v>107</v>
      </c>
      <c r="C13" s="91"/>
      <c r="D13" s="92" t="s">
        <v>108</v>
      </c>
      <c r="E13" s="107"/>
      <c r="F13" s="107">
        <f aca="true" t="shared" si="9" ref="F13:AK13">F14</f>
        <v>4.18</v>
      </c>
      <c r="G13" s="107">
        <f t="shared" si="9"/>
        <v>0</v>
      </c>
      <c r="H13" s="107">
        <f t="shared" si="9"/>
        <v>0</v>
      </c>
      <c r="I13" s="107">
        <f t="shared" si="9"/>
        <v>0</v>
      </c>
      <c r="J13" s="107">
        <f t="shared" si="9"/>
        <v>0</v>
      </c>
      <c r="K13" s="107">
        <f t="shared" si="9"/>
        <v>0</v>
      </c>
      <c r="L13" s="107">
        <f t="shared" si="9"/>
        <v>0</v>
      </c>
      <c r="M13" s="107">
        <f t="shared" si="9"/>
        <v>0</v>
      </c>
      <c r="N13" s="107">
        <f t="shared" si="9"/>
        <v>0</v>
      </c>
      <c r="O13" s="107">
        <f t="shared" si="9"/>
        <v>0</v>
      </c>
      <c r="P13" s="107">
        <f t="shared" si="9"/>
        <v>0</v>
      </c>
      <c r="Q13" s="107">
        <f t="shared" si="9"/>
        <v>0</v>
      </c>
      <c r="R13" s="107">
        <f t="shared" si="9"/>
        <v>0</v>
      </c>
      <c r="S13" s="107">
        <f t="shared" si="9"/>
        <v>0</v>
      </c>
      <c r="T13" s="107">
        <f t="shared" si="9"/>
        <v>0</v>
      </c>
      <c r="U13" s="107">
        <f t="shared" si="9"/>
        <v>0</v>
      </c>
      <c r="V13" s="107">
        <f t="shared" si="9"/>
        <v>0</v>
      </c>
      <c r="W13" s="107">
        <f t="shared" si="9"/>
        <v>0</v>
      </c>
      <c r="X13" s="107">
        <f t="shared" si="9"/>
        <v>0</v>
      </c>
      <c r="Y13" s="107">
        <f t="shared" si="9"/>
        <v>0</v>
      </c>
      <c r="Z13" s="107">
        <f t="shared" si="9"/>
        <v>0</v>
      </c>
      <c r="AA13" s="107">
        <f t="shared" si="9"/>
        <v>0</v>
      </c>
      <c r="AB13" s="107">
        <f t="shared" si="9"/>
        <v>0</v>
      </c>
      <c r="AC13" s="107">
        <f t="shared" si="9"/>
        <v>0</v>
      </c>
      <c r="AD13" s="107">
        <f t="shared" si="9"/>
        <v>0</v>
      </c>
      <c r="AE13" s="107">
        <f t="shared" si="9"/>
        <v>0</v>
      </c>
      <c r="AF13" s="107">
        <f t="shared" si="9"/>
        <v>0</v>
      </c>
      <c r="AG13" s="107">
        <f t="shared" si="9"/>
        <v>0</v>
      </c>
      <c r="AH13" s="107">
        <f t="shared" si="9"/>
        <v>0</v>
      </c>
      <c r="AI13" s="107">
        <f t="shared" si="9"/>
        <v>0</v>
      </c>
      <c r="AJ13" s="107">
        <f t="shared" si="9"/>
        <v>0</v>
      </c>
      <c r="AK13" s="107">
        <f t="shared" si="9"/>
        <v>0</v>
      </c>
      <c r="AL13" s="107">
        <f aca="true" t="shared" si="10" ref="AL13:BQ13">AL14</f>
        <v>0</v>
      </c>
      <c r="AM13" s="107">
        <f t="shared" si="10"/>
        <v>0</v>
      </c>
      <c r="AN13" s="107">
        <f t="shared" si="10"/>
        <v>0</v>
      </c>
      <c r="AO13" s="107">
        <f t="shared" si="10"/>
        <v>0</v>
      </c>
      <c r="AP13" s="107">
        <f t="shared" si="10"/>
        <v>0</v>
      </c>
      <c r="AQ13" s="107">
        <f t="shared" si="10"/>
        <v>0</v>
      </c>
      <c r="AR13" s="107">
        <f t="shared" si="10"/>
        <v>0</v>
      </c>
      <c r="AS13" s="107">
        <f t="shared" si="10"/>
        <v>0</v>
      </c>
      <c r="AT13" s="107">
        <f t="shared" si="10"/>
        <v>0</v>
      </c>
      <c r="AU13" s="107">
        <f t="shared" si="10"/>
        <v>0</v>
      </c>
      <c r="AV13" s="107">
        <f t="shared" si="10"/>
        <v>0</v>
      </c>
      <c r="AW13" s="107">
        <f t="shared" si="10"/>
        <v>0</v>
      </c>
      <c r="AX13" s="107">
        <f t="shared" si="10"/>
        <v>0</v>
      </c>
      <c r="AY13" s="107">
        <f t="shared" si="10"/>
        <v>0</v>
      </c>
      <c r="AZ13" s="107">
        <f t="shared" si="10"/>
        <v>0</v>
      </c>
      <c r="BA13" s="107">
        <f t="shared" si="10"/>
        <v>0</v>
      </c>
      <c r="BB13" s="107">
        <f t="shared" si="10"/>
        <v>0</v>
      </c>
      <c r="BC13" s="107">
        <f t="shared" si="10"/>
        <v>0</v>
      </c>
      <c r="BD13" s="107">
        <f t="shared" si="10"/>
        <v>0</v>
      </c>
      <c r="BE13" s="107">
        <f t="shared" si="10"/>
        <v>0</v>
      </c>
      <c r="BF13" s="107">
        <f t="shared" si="10"/>
        <v>0</v>
      </c>
      <c r="BG13" s="107">
        <f t="shared" si="10"/>
        <v>0</v>
      </c>
      <c r="BH13" s="107">
        <f t="shared" si="10"/>
        <v>0</v>
      </c>
      <c r="BI13" s="107">
        <f t="shared" si="10"/>
        <v>0</v>
      </c>
      <c r="BJ13" s="107">
        <f t="shared" si="10"/>
        <v>4.18</v>
      </c>
      <c r="BK13" s="107">
        <f t="shared" si="10"/>
        <v>4.18</v>
      </c>
      <c r="BL13" s="107">
        <f t="shared" si="10"/>
        <v>0</v>
      </c>
      <c r="BM13" s="107">
        <f t="shared" si="10"/>
        <v>0</v>
      </c>
      <c r="BN13" s="107">
        <f t="shared" si="10"/>
        <v>0</v>
      </c>
      <c r="BO13" s="107">
        <f t="shared" si="10"/>
        <v>0</v>
      </c>
      <c r="BP13" s="107">
        <f t="shared" si="10"/>
        <v>0</v>
      </c>
      <c r="BQ13" s="107">
        <f t="shared" si="10"/>
        <v>0</v>
      </c>
      <c r="BR13" s="107">
        <f aca="true" t="shared" si="11" ref="BR13:DA13">BR14</f>
        <v>0</v>
      </c>
      <c r="BS13" s="107">
        <f t="shared" si="11"/>
        <v>0</v>
      </c>
      <c r="BT13" s="107">
        <f t="shared" si="11"/>
        <v>4.18</v>
      </c>
      <c r="BU13" s="107">
        <f t="shared" si="11"/>
        <v>0</v>
      </c>
      <c r="BV13" s="107">
        <f t="shared" si="11"/>
        <v>0</v>
      </c>
      <c r="BW13" s="107">
        <f t="shared" si="11"/>
        <v>0</v>
      </c>
      <c r="BX13" s="107">
        <f t="shared" si="11"/>
        <v>0</v>
      </c>
      <c r="BY13" s="107">
        <f t="shared" si="11"/>
        <v>0</v>
      </c>
      <c r="BZ13" s="107">
        <f t="shared" si="11"/>
        <v>0</v>
      </c>
      <c r="CA13" s="107">
        <f t="shared" si="11"/>
        <v>0</v>
      </c>
      <c r="CB13" s="107">
        <f t="shared" si="11"/>
        <v>0</v>
      </c>
      <c r="CC13" s="107">
        <f t="shared" si="11"/>
        <v>0</v>
      </c>
      <c r="CD13" s="107">
        <f t="shared" si="11"/>
        <v>0</v>
      </c>
      <c r="CE13" s="107">
        <f t="shared" si="11"/>
        <v>0</v>
      </c>
      <c r="CF13" s="107">
        <f t="shared" si="11"/>
        <v>0</v>
      </c>
      <c r="CG13" s="107">
        <f t="shared" si="11"/>
        <v>0</v>
      </c>
      <c r="CH13" s="107">
        <f t="shared" si="11"/>
        <v>0</v>
      </c>
      <c r="CI13" s="107">
        <f t="shared" si="11"/>
        <v>0</v>
      </c>
      <c r="CJ13" s="107">
        <f t="shared" si="11"/>
        <v>0</v>
      </c>
      <c r="CK13" s="107">
        <f t="shared" si="11"/>
        <v>0</v>
      </c>
      <c r="CL13" s="107">
        <f t="shared" si="11"/>
        <v>0</v>
      </c>
      <c r="CM13" s="107">
        <f t="shared" si="11"/>
        <v>0</v>
      </c>
      <c r="CN13" s="107">
        <f t="shared" si="11"/>
        <v>0</v>
      </c>
      <c r="CO13" s="107">
        <f t="shared" si="11"/>
        <v>0</v>
      </c>
      <c r="CP13" s="107">
        <f t="shared" si="11"/>
        <v>0</v>
      </c>
      <c r="CQ13" s="107">
        <f t="shared" si="11"/>
        <v>0</v>
      </c>
      <c r="CR13" s="107">
        <f t="shared" si="11"/>
        <v>0</v>
      </c>
      <c r="CS13" s="107">
        <f t="shared" si="11"/>
        <v>0</v>
      </c>
      <c r="CT13" s="107">
        <f t="shared" si="11"/>
        <v>0</v>
      </c>
      <c r="CU13" s="107">
        <f t="shared" si="11"/>
        <v>0</v>
      </c>
      <c r="CV13" s="107">
        <f t="shared" si="11"/>
        <v>0</v>
      </c>
      <c r="CW13" s="107">
        <f t="shared" si="11"/>
        <v>0</v>
      </c>
      <c r="CX13" s="107">
        <f t="shared" si="11"/>
        <v>0</v>
      </c>
      <c r="CY13" s="107">
        <f t="shared" si="11"/>
        <v>0</v>
      </c>
      <c r="CZ13" s="107">
        <f t="shared" si="11"/>
        <v>0</v>
      </c>
      <c r="DA13" s="107">
        <f t="shared" si="11"/>
        <v>0</v>
      </c>
    </row>
    <row r="14" spans="1:105" s="67" customFormat="1" ht="21.75" customHeight="1">
      <c r="A14" s="93" t="s">
        <v>103</v>
      </c>
      <c r="B14" s="93" t="s">
        <v>107</v>
      </c>
      <c r="C14" s="93" t="s">
        <v>101</v>
      </c>
      <c r="D14" s="94" t="s">
        <v>109</v>
      </c>
      <c r="E14" s="108"/>
      <c r="F14" s="109">
        <f>G14+T14+AV14+BH14+BJ14</f>
        <v>4.18</v>
      </c>
      <c r="G14" s="110">
        <f>SUM(H14:S14)</f>
        <v>0</v>
      </c>
      <c r="H14" s="109"/>
      <c r="I14" s="109"/>
      <c r="J14" s="109"/>
      <c r="K14" s="109"/>
      <c r="L14" s="109"/>
      <c r="M14" s="109"/>
      <c r="N14" s="109"/>
      <c r="O14" s="108"/>
      <c r="P14" s="109"/>
      <c r="Q14" s="109"/>
      <c r="R14" s="109"/>
      <c r="S14" s="109"/>
      <c r="T14" s="109">
        <f>SUM(U14:AU14)</f>
        <v>0</v>
      </c>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15">
        <f>SUM(AW14:BG14)</f>
        <v>0</v>
      </c>
      <c r="AW14" s="109"/>
      <c r="AX14" s="109"/>
      <c r="AY14" s="109"/>
      <c r="AZ14" s="116"/>
      <c r="BA14" s="116"/>
      <c r="BB14" s="116"/>
      <c r="BC14" s="116"/>
      <c r="BD14" s="116"/>
      <c r="BE14" s="116"/>
      <c r="BF14" s="116"/>
      <c r="BG14" s="116"/>
      <c r="BH14" s="110">
        <f>BI14</f>
        <v>0</v>
      </c>
      <c r="BI14" s="116"/>
      <c r="BJ14" s="123">
        <f>BK14+BY14+DA14</f>
        <v>4.18</v>
      </c>
      <c r="BK14" s="115">
        <f>SUM(BL14:BX14)</f>
        <v>4.18</v>
      </c>
      <c r="BL14" s="109"/>
      <c r="BM14" s="109"/>
      <c r="BN14" s="109"/>
      <c r="BO14" s="109"/>
      <c r="BP14" s="109"/>
      <c r="BQ14" s="109"/>
      <c r="BR14" s="109"/>
      <c r="BS14" s="109"/>
      <c r="BT14" s="109">
        <v>4.18</v>
      </c>
      <c r="BU14" s="109"/>
      <c r="BV14" s="109"/>
      <c r="BW14" s="116"/>
      <c r="BX14" s="116"/>
      <c r="BY14" s="126">
        <f>SUM(BZ14:CZ14)</f>
        <v>0</v>
      </c>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row>
    <row r="15" spans="1:105" s="67" customFormat="1" ht="21.75" customHeight="1">
      <c r="A15" s="91" t="s">
        <v>110</v>
      </c>
      <c r="B15" s="91"/>
      <c r="C15" s="91"/>
      <c r="D15" s="92" t="s">
        <v>41</v>
      </c>
      <c r="E15" s="107"/>
      <c r="F15" s="107">
        <f aca="true" t="shared" si="12" ref="F15:AK15">F16</f>
        <v>131.17000000000002</v>
      </c>
      <c r="G15" s="107">
        <f t="shared" si="12"/>
        <v>30.4</v>
      </c>
      <c r="H15" s="107">
        <f t="shared" si="12"/>
        <v>0</v>
      </c>
      <c r="I15" s="107">
        <f t="shared" si="12"/>
        <v>0</v>
      </c>
      <c r="J15" s="107">
        <f t="shared" si="12"/>
        <v>0</v>
      </c>
      <c r="K15" s="107">
        <f t="shared" si="12"/>
        <v>0</v>
      </c>
      <c r="L15" s="107">
        <f t="shared" si="12"/>
        <v>0</v>
      </c>
      <c r="M15" s="107">
        <f t="shared" si="12"/>
        <v>30.06</v>
      </c>
      <c r="N15" s="107">
        <f t="shared" si="12"/>
        <v>0</v>
      </c>
      <c r="O15" s="107">
        <f t="shared" si="12"/>
        <v>0.34</v>
      </c>
      <c r="P15" s="107">
        <f t="shared" si="12"/>
        <v>0</v>
      </c>
      <c r="Q15" s="107">
        <f t="shared" si="12"/>
        <v>0</v>
      </c>
      <c r="R15" s="107">
        <f t="shared" si="12"/>
        <v>0</v>
      </c>
      <c r="S15" s="107">
        <f t="shared" si="12"/>
        <v>0</v>
      </c>
      <c r="T15" s="107">
        <f t="shared" si="12"/>
        <v>0</v>
      </c>
      <c r="U15" s="107">
        <f t="shared" si="12"/>
        <v>0</v>
      </c>
      <c r="V15" s="107">
        <f t="shared" si="12"/>
        <v>0</v>
      </c>
      <c r="W15" s="107">
        <f t="shared" si="12"/>
        <v>0</v>
      </c>
      <c r="X15" s="107">
        <f t="shared" si="12"/>
        <v>0</v>
      </c>
      <c r="Y15" s="107">
        <f t="shared" si="12"/>
        <v>0</v>
      </c>
      <c r="Z15" s="107">
        <f t="shared" si="12"/>
        <v>0</v>
      </c>
      <c r="AA15" s="107">
        <f t="shared" si="12"/>
        <v>0</v>
      </c>
      <c r="AB15" s="107">
        <f t="shared" si="12"/>
        <v>0</v>
      </c>
      <c r="AC15" s="107">
        <f t="shared" si="12"/>
        <v>0</v>
      </c>
      <c r="AD15" s="107">
        <f t="shared" si="12"/>
        <v>0</v>
      </c>
      <c r="AE15" s="107">
        <f t="shared" si="12"/>
        <v>0</v>
      </c>
      <c r="AF15" s="107">
        <f t="shared" si="12"/>
        <v>0</v>
      </c>
      <c r="AG15" s="107">
        <f t="shared" si="12"/>
        <v>0</v>
      </c>
      <c r="AH15" s="107">
        <f t="shared" si="12"/>
        <v>0</v>
      </c>
      <c r="AI15" s="107">
        <f t="shared" si="12"/>
        <v>0</v>
      </c>
      <c r="AJ15" s="107">
        <f t="shared" si="12"/>
        <v>0</v>
      </c>
      <c r="AK15" s="107">
        <f t="shared" si="12"/>
        <v>0</v>
      </c>
      <c r="AL15" s="107">
        <f aca="true" t="shared" si="13" ref="AL15:BQ15">AL16</f>
        <v>0</v>
      </c>
      <c r="AM15" s="107">
        <f t="shared" si="13"/>
        <v>0</v>
      </c>
      <c r="AN15" s="107">
        <f t="shared" si="13"/>
        <v>0</v>
      </c>
      <c r="AO15" s="107">
        <f t="shared" si="13"/>
        <v>0</v>
      </c>
      <c r="AP15" s="107">
        <f t="shared" si="13"/>
        <v>0</v>
      </c>
      <c r="AQ15" s="107">
        <f t="shared" si="13"/>
        <v>0</v>
      </c>
      <c r="AR15" s="107">
        <f t="shared" si="13"/>
        <v>0</v>
      </c>
      <c r="AS15" s="107">
        <f t="shared" si="13"/>
        <v>0</v>
      </c>
      <c r="AT15" s="107">
        <f t="shared" si="13"/>
        <v>0</v>
      </c>
      <c r="AU15" s="107">
        <f t="shared" si="13"/>
        <v>0</v>
      </c>
      <c r="AV15" s="107">
        <f t="shared" si="13"/>
        <v>0</v>
      </c>
      <c r="AW15" s="107">
        <f t="shared" si="13"/>
        <v>0</v>
      </c>
      <c r="AX15" s="107">
        <f t="shared" si="13"/>
        <v>0</v>
      </c>
      <c r="AY15" s="107">
        <f t="shared" si="13"/>
        <v>0</v>
      </c>
      <c r="AZ15" s="107">
        <f t="shared" si="13"/>
        <v>0</v>
      </c>
      <c r="BA15" s="107">
        <f t="shared" si="13"/>
        <v>0</v>
      </c>
      <c r="BB15" s="107">
        <f t="shared" si="13"/>
        <v>0</v>
      </c>
      <c r="BC15" s="107">
        <f t="shared" si="13"/>
        <v>0</v>
      </c>
      <c r="BD15" s="107">
        <f t="shared" si="13"/>
        <v>0</v>
      </c>
      <c r="BE15" s="107">
        <f t="shared" si="13"/>
        <v>0</v>
      </c>
      <c r="BF15" s="107">
        <f t="shared" si="13"/>
        <v>0</v>
      </c>
      <c r="BG15" s="107">
        <f t="shared" si="13"/>
        <v>0</v>
      </c>
      <c r="BH15" s="107">
        <f t="shared" si="13"/>
        <v>0</v>
      </c>
      <c r="BI15" s="107">
        <f t="shared" si="13"/>
        <v>0</v>
      </c>
      <c r="BJ15" s="107">
        <f t="shared" si="13"/>
        <v>100.77000000000001</v>
      </c>
      <c r="BK15" s="107">
        <f t="shared" si="13"/>
        <v>100.77000000000001</v>
      </c>
      <c r="BL15" s="107">
        <f t="shared" si="13"/>
        <v>0</v>
      </c>
      <c r="BM15" s="107">
        <f t="shared" si="13"/>
        <v>0</v>
      </c>
      <c r="BN15" s="107">
        <f t="shared" si="13"/>
        <v>0</v>
      </c>
      <c r="BO15" s="107">
        <f t="shared" si="13"/>
        <v>0</v>
      </c>
      <c r="BP15" s="107">
        <f t="shared" si="13"/>
        <v>0</v>
      </c>
      <c r="BQ15" s="107">
        <f t="shared" si="13"/>
        <v>0</v>
      </c>
      <c r="BR15" s="107">
        <f aca="true" t="shared" si="14" ref="BR15:DA15">BR16</f>
        <v>97.84</v>
      </c>
      <c r="BS15" s="107">
        <f t="shared" si="14"/>
        <v>0</v>
      </c>
      <c r="BT15" s="107">
        <f t="shared" si="14"/>
        <v>2.93</v>
      </c>
      <c r="BU15" s="107">
        <f t="shared" si="14"/>
        <v>0</v>
      </c>
      <c r="BV15" s="107">
        <f t="shared" si="14"/>
        <v>0</v>
      </c>
      <c r="BW15" s="107">
        <f t="shared" si="14"/>
        <v>0</v>
      </c>
      <c r="BX15" s="107">
        <f t="shared" si="14"/>
        <v>0</v>
      </c>
      <c r="BY15" s="107">
        <f t="shared" si="14"/>
        <v>0</v>
      </c>
      <c r="BZ15" s="107">
        <f t="shared" si="14"/>
        <v>0</v>
      </c>
      <c r="CA15" s="107">
        <f t="shared" si="14"/>
        <v>0</v>
      </c>
      <c r="CB15" s="107">
        <f t="shared" si="14"/>
        <v>0</v>
      </c>
      <c r="CC15" s="107">
        <f t="shared" si="14"/>
        <v>0</v>
      </c>
      <c r="CD15" s="107">
        <f t="shared" si="14"/>
        <v>0</v>
      </c>
      <c r="CE15" s="107">
        <f t="shared" si="14"/>
        <v>0</v>
      </c>
      <c r="CF15" s="107">
        <f t="shared" si="14"/>
        <v>0</v>
      </c>
      <c r="CG15" s="107">
        <f t="shared" si="14"/>
        <v>0</v>
      </c>
      <c r="CH15" s="107">
        <f t="shared" si="14"/>
        <v>0</v>
      </c>
      <c r="CI15" s="107">
        <f t="shared" si="14"/>
        <v>0</v>
      </c>
      <c r="CJ15" s="107">
        <f t="shared" si="14"/>
        <v>0</v>
      </c>
      <c r="CK15" s="107">
        <f t="shared" si="14"/>
        <v>0</v>
      </c>
      <c r="CL15" s="107">
        <f t="shared" si="14"/>
        <v>0</v>
      </c>
      <c r="CM15" s="107">
        <f t="shared" si="14"/>
        <v>0</v>
      </c>
      <c r="CN15" s="107">
        <f t="shared" si="14"/>
        <v>0</v>
      </c>
      <c r="CO15" s="107">
        <f t="shared" si="14"/>
        <v>0</v>
      </c>
      <c r="CP15" s="107">
        <f t="shared" si="14"/>
        <v>0</v>
      </c>
      <c r="CQ15" s="107">
        <f t="shared" si="14"/>
        <v>0</v>
      </c>
      <c r="CR15" s="107">
        <f t="shared" si="14"/>
        <v>0</v>
      </c>
      <c r="CS15" s="107">
        <f t="shared" si="14"/>
        <v>0</v>
      </c>
      <c r="CT15" s="107">
        <f t="shared" si="14"/>
        <v>0</v>
      </c>
      <c r="CU15" s="107">
        <f t="shared" si="14"/>
        <v>0</v>
      </c>
      <c r="CV15" s="107">
        <f t="shared" si="14"/>
        <v>0</v>
      </c>
      <c r="CW15" s="107">
        <f t="shared" si="14"/>
        <v>0</v>
      </c>
      <c r="CX15" s="107">
        <f t="shared" si="14"/>
        <v>0</v>
      </c>
      <c r="CY15" s="107">
        <f t="shared" si="14"/>
        <v>0</v>
      </c>
      <c r="CZ15" s="107">
        <f t="shared" si="14"/>
        <v>0</v>
      </c>
      <c r="DA15" s="107">
        <f t="shared" si="14"/>
        <v>0</v>
      </c>
    </row>
    <row r="16" spans="1:105" s="67" customFormat="1" ht="21.75" customHeight="1">
      <c r="A16" s="91" t="s">
        <v>110</v>
      </c>
      <c r="B16" s="91" t="s">
        <v>99</v>
      </c>
      <c r="C16" s="91"/>
      <c r="D16" s="95" t="s">
        <v>111</v>
      </c>
      <c r="E16" s="107"/>
      <c r="F16" s="107">
        <f aca="true" t="shared" si="15" ref="F16:AK16">SUM(F17:F19)</f>
        <v>131.17000000000002</v>
      </c>
      <c r="G16" s="107">
        <f t="shared" si="15"/>
        <v>30.4</v>
      </c>
      <c r="H16" s="107">
        <f t="shared" si="15"/>
        <v>0</v>
      </c>
      <c r="I16" s="107">
        <f t="shared" si="15"/>
        <v>0</v>
      </c>
      <c r="J16" s="107">
        <f t="shared" si="15"/>
        <v>0</v>
      </c>
      <c r="K16" s="107">
        <f t="shared" si="15"/>
        <v>0</v>
      </c>
      <c r="L16" s="107">
        <f t="shared" si="15"/>
        <v>0</v>
      </c>
      <c r="M16" s="107">
        <f t="shared" si="15"/>
        <v>30.06</v>
      </c>
      <c r="N16" s="107">
        <f t="shared" si="15"/>
        <v>0</v>
      </c>
      <c r="O16" s="107">
        <f t="shared" si="15"/>
        <v>0.34</v>
      </c>
      <c r="P16" s="107">
        <f t="shared" si="15"/>
        <v>0</v>
      </c>
      <c r="Q16" s="107">
        <f t="shared" si="15"/>
        <v>0</v>
      </c>
      <c r="R16" s="107">
        <f t="shared" si="15"/>
        <v>0</v>
      </c>
      <c r="S16" s="107">
        <f t="shared" si="15"/>
        <v>0</v>
      </c>
      <c r="T16" s="107">
        <f t="shared" si="15"/>
        <v>0</v>
      </c>
      <c r="U16" s="107">
        <f t="shared" si="15"/>
        <v>0</v>
      </c>
      <c r="V16" s="107">
        <f t="shared" si="15"/>
        <v>0</v>
      </c>
      <c r="W16" s="107">
        <f t="shared" si="15"/>
        <v>0</v>
      </c>
      <c r="X16" s="107">
        <f t="shared" si="15"/>
        <v>0</v>
      </c>
      <c r="Y16" s="107">
        <f t="shared" si="15"/>
        <v>0</v>
      </c>
      <c r="Z16" s="107">
        <f t="shared" si="15"/>
        <v>0</v>
      </c>
      <c r="AA16" s="107">
        <f t="shared" si="15"/>
        <v>0</v>
      </c>
      <c r="AB16" s="107">
        <f t="shared" si="15"/>
        <v>0</v>
      </c>
      <c r="AC16" s="107">
        <f t="shared" si="15"/>
        <v>0</v>
      </c>
      <c r="AD16" s="107">
        <f t="shared" si="15"/>
        <v>0</v>
      </c>
      <c r="AE16" s="107">
        <f t="shared" si="15"/>
        <v>0</v>
      </c>
      <c r="AF16" s="107">
        <f t="shared" si="15"/>
        <v>0</v>
      </c>
      <c r="AG16" s="107">
        <f t="shared" si="15"/>
        <v>0</v>
      </c>
      <c r="AH16" s="107">
        <f t="shared" si="15"/>
        <v>0</v>
      </c>
      <c r="AI16" s="107">
        <f t="shared" si="15"/>
        <v>0</v>
      </c>
      <c r="AJ16" s="107">
        <f t="shared" si="15"/>
        <v>0</v>
      </c>
      <c r="AK16" s="107">
        <f t="shared" si="15"/>
        <v>0</v>
      </c>
      <c r="AL16" s="107">
        <f aca="true" t="shared" si="16" ref="AL16:BQ16">SUM(AL17:AL19)</f>
        <v>0</v>
      </c>
      <c r="AM16" s="107">
        <f t="shared" si="16"/>
        <v>0</v>
      </c>
      <c r="AN16" s="107">
        <f t="shared" si="16"/>
        <v>0</v>
      </c>
      <c r="AO16" s="107">
        <f t="shared" si="16"/>
        <v>0</v>
      </c>
      <c r="AP16" s="107">
        <f t="shared" si="16"/>
        <v>0</v>
      </c>
      <c r="AQ16" s="107">
        <f t="shared" si="16"/>
        <v>0</v>
      </c>
      <c r="AR16" s="107">
        <f t="shared" si="16"/>
        <v>0</v>
      </c>
      <c r="AS16" s="107">
        <f t="shared" si="16"/>
        <v>0</v>
      </c>
      <c r="AT16" s="107">
        <f t="shared" si="16"/>
        <v>0</v>
      </c>
      <c r="AU16" s="107">
        <f t="shared" si="16"/>
        <v>0</v>
      </c>
      <c r="AV16" s="107">
        <f t="shared" si="16"/>
        <v>0</v>
      </c>
      <c r="AW16" s="107">
        <f t="shared" si="16"/>
        <v>0</v>
      </c>
      <c r="AX16" s="107">
        <f t="shared" si="16"/>
        <v>0</v>
      </c>
      <c r="AY16" s="107">
        <f t="shared" si="16"/>
        <v>0</v>
      </c>
      <c r="AZ16" s="107">
        <f t="shared" si="16"/>
        <v>0</v>
      </c>
      <c r="BA16" s="107">
        <f t="shared" si="16"/>
        <v>0</v>
      </c>
      <c r="BB16" s="107">
        <f t="shared" si="16"/>
        <v>0</v>
      </c>
      <c r="BC16" s="107">
        <f t="shared" si="16"/>
        <v>0</v>
      </c>
      <c r="BD16" s="107">
        <f t="shared" si="16"/>
        <v>0</v>
      </c>
      <c r="BE16" s="107">
        <f t="shared" si="16"/>
        <v>0</v>
      </c>
      <c r="BF16" s="107">
        <f t="shared" si="16"/>
        <v>0</v>
      </c>
      <c r="BG16" s="107">
        <f t="shared" si="16"/>
        <v>0</v>
      </c>
      <c r="BH16" s="107">
        <f t="shared" si="16"/>
        <v>0</v>
      </c>
      <c r="BI16" s="107">
        <f t="shared" si="16"/>
        <v>0</v>
      </c>
      <c r="BJ16" s="107">
        <f t="shared" si="16"/>
        <v>100.77000000000001</v>
      </c>
      <c r="BK16" s="107">
        <f t="shared" si="16"/>
        <v>100.77000000000001</v>
      </c>
      <c r="BL16" s="107">
        <f t="shared" si="16"/>
        <v>0</v>
      </c>
      <c r="BM16" s="107">
        <f t="shared" si="16"/>
        <v>0</v>
      </c>
      <c r="BN16" s="107">
        <f t="shared" si="16"/>
        <v>0</v>
      </c>
      <c r="BO16" s="107">
        <f t="shared" si="16"/>
        <v>0</v>
      </c>
      <c r="BP16" s="107">
        <f t="shared" si="16"/>
        <v>0</v>
      </c>
      <c r="BQ16" s="107">
        <f t="shared" si="16"/>
        <v>0</v>
      </c>
      <c r="BR16" s="107">
        <f aca="true" t="shared" si="17" ref="BR16:DA16">SUM(BR17:BR19)</f>
        <v>97.84</v>
      </c>
      <c r="BS16" s="107">
        <f t="shared" si="17"/>
        <v>0</v>
      </c>
      <c r="BT16" s="107">
        <f t="shared" si="17"/>
        <v>2.93</v>
      </c>
      <c r="BU16" s="107">
        <f t="shared" si="17"/>
        <v>0</v>
      </c>
      <c r="BV16" s="107">
        <f t="shared" si="17"/>
        <v>0</v>
      </c>
      <c r="BW16" s="107">
        <f t="shared" si="17"/>
        <v>0</v>
      </c>
      <c r="BX16" s="107">
        <f t="shared" si="17"/>
        <v>0</v>
      </c>
      <c r="BY16" s="107">
        <f t="shared" si="17"/>
        <v>0</v>
      </c>
      <c r="BZ16" s="107">
        <f t="shared" si="17"/>
        <v>0</v>
      </c>
      <c r="CA16" s="107">
        <f t="shared" si="17"/>
        <v>0</v>
      </c>
      <c r="CB16" s="107">
        <f t="shared" si="17"/>
        <v>0</v>
      </c>
      <c r="CC16" s="107">
        <f t="shared" si="17"/>
        <v>0</v>
      </c>
      <c r="CD16" s="107">
        <f t="shared" si="17"/>
        <v>0</v>
      </c>
      <c r="CE16" s="107">
        <f t="shared" si="17"/>
        <v>0</v>
      </c>
      <c r="CF16" s="107">
        <f t="shared" si="17"/>
        <v>0</v>
      </c>
      <c r="CG16" s="107">
        <f t="shared" si="17"/>
        <v>0</v>
      </c>
      <c r="CH16" s="107">
        <f t="shared" si="17"/>
        <v>0</v>
      </c>
      <c r="CI16" s="107">
        <f t="shared" si="17"/>
        <v>0</v>
      </c>
      <c r="CJ16" s="107">
        <f t="shared" si="17"/>
        <v>0</v>
      </c>
      <c r="CK16" s="107">
        <f t="shared" si="17"/>
        <v>0</v>
      </c>
      <c r="CL16" s="107">
        <f t="shared" si="17"/>
        <v>0</v>
      </c>
      <c r="CM16" s="107">
        <f t="shared" si="17"/>
        <v>0</v>
      </c>
      <c r="CN16" s="107">
        <f t="shared" si="17"/>
        <v>0</v>
      </c>
      <c r="CO16" s="107">
        <f t="shared" si="17"/>
        <v>0</v>
      </c>
      <c r="CP16" s="107">
        <f t="shared" si="17"/>
        <v>0</v>
      </c>
      <c r="CQ16" s="107">
        <f t="shared" si="17"/>
        <v>0</v>
      </c>
      <c r="CR16" s="107">
        <f t="shared" si="17"/>
        <v>0</v>
      </c>
      <c r="CS16" s="107">
        <f t="shared" si="17"/>
        <v>0</v>
      </c>
      <c r="CT16" s="107">
        <f t="shared" si="17"/>
        <v>0</v>
      </c>
      <c r="CU16" s="107">
        <f t="shared" si="17"/>
        <v>0</v>
      </c>
      <c r="CV16" s="107">
        <f t="shared" si="17"/>
        <v>0</v>
      </c>
      <c r="CW16" s="107">
        <f t="shared" si="17"/>
        <v>0</v>
      </c>
      <c r="CX16" s="107">
        <f t="shared" si="17"/>
        <v>0</v>
      </c>
      <c r="CY16" s="107">
        <f t="shared" si="17"/>
        <v>0</v>
      </c>
      <c r="CZ16" s="107">
        <f t="shared" si="17"/>
        <v>0</v>
      </c>
      <c r="DA16" s="107">
        <f t="shared" si="17"/>
        <v>0</v>
      </c>
    </row>
    <row r="17" spans="1:105" ht="21.75" customHeight="1">
      <c r="A17" s="93" t="s">
        <v>110</v>
      </c>
      <c r="B17" s="93" t="s">
        <v>99</v>
      </c>
      <c r="C17" s="93" t="s">
        <v>101</v>
      </c>
      <c r="D17" s="96" t="s">
        <v>112</v>
      </c>
      <c r="E17" s="108"/>
      <c r="F17" s="109">
        <f>G17+T17+AV17+BH17+BJ17</f>
        <v>30.06</v>
      </c>
      <c r="G17" s="110">
        <f>SUM(H17:S17)</f>
        <v>30.06</v>
      </c>
      <c r="H17" s="111"/>
      <c r="I17" s="111"/>
      <c r="J17" s="111"/>
      <c r="K17" s="111"/>
      <c r="L17" s="111"/>
      <c r="M17" s="108">
        <v>30.06</v>
      </c>
      <c r="N17" s="111"/>
      <c r="O17" s="111"/>
      <c r="P17" s="111"/>
      <c r="Q17" s="111"/>
      <c r="R17" s="111"/>
      <c r="S17" s="111"/>
      <c r="T17" s="109">
        <f>SUM(U17:AU17)</f>
        <v>0</v>
      </c>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5">
        <f>SUM(AW17:BG17)</f>
        <v>0</v>
      </c>
      <c r="AW17" s="111"/>
      <c r="AX17" s="111"/>
      <c r="AY17" s="111"/>
      <c r="AZ17" s="117"/>
      <c r="BA17" s="117"/>
      <c r="BB17" s="117"/>
      <c r="BC17" s="117"/>
      <c r="BD17" s="117"/>
      <c r="BE17" s="117"/>
      <c r="BF17" s="117"/>
      <c r="BG17" s="117"/>
      <c r="BH17" s="110">
        <f>BI17</f>
        <v>0</v>
      </c>
      <c r="BI17" s="117"/>
      <c r="BJ17" s="123">
        <f>BK17+BY17+DA17</f>
        <v>0</v>
      </c>
      <c r="BK17" s="115">
        <f>SUM(BL17:BX17)</f>
        <v>0</v>
      </c>
      <c r="BL17" s="111"/>
      <c r="BM17" s="111"/>
      <c r="BN17" s="111"/>
      <c r="BO17" s="111"/>
      <c r="BP17" s="111"/>
      <c r="BQ17" s="111"/>
      <c r="BR17" s="111"/>
      <c r="BS17" s="111"/>
      <c r="BT17" s="111"/>
      <c r="BU17" s="111"/>
      <c r="BV17" s="111"/>
      <c r="BW17" s="117"/>
      <c r="BX17" s="117"/>
      <c r="BY17" s="126">
        <f>SUM(BZ17:CZ17)</f>
        <v>0</v>
      </c>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row>
    <row r="18" spans="1:105" ht="24" customHeight="1">
      <c r="A18" s="97" t="s">
        <v>110</v>
      </c>
      <c r="B18" s="97" t="s">
        <v>99</v>
      </c>
      <c r="C18" s="97" t="s">
        <v>113</v>
      </c>
      <c r="D18" s="98" t="s">
        <v>114</v>
      </c>
      <c r="E18" s="112"/>
      <c r="F18" s="109">
        <f>G18+T18+AV18+BH18+BJ18</f>
        <v>97.84</v>
      </c>
      <c r="G18" s="110">
        <f>SUM(H18:S18)</f>
        <v>0</v>
      </c>
      <c r="H18" s="111"/>
      <c r="I18" s="111"/>
      <c r="J18" s="111"/>
      <c r="K18" s="111"/>
      <c r="L18" s="111"/>
      <c r="M18" s="112"/>
      <c r="N18" s="111"/>
      <c r="O18" s="111"/>
      <c r="P18" s="111"/>
      <c r="Q18" s="111"/>
      <c r="R18" s="111"/>
      <c r="S18" s="111"/>
      <c r="T18" s="109">
        <f>SUM(U18:AU18)</f>
        <v>0</v>
      </c>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5">
        <f>SUM(AW18:BG18)</f>
        <v>0</v>
      </c>
      <c r="AW18" s="111"/>
      <c r="AX18" s="111"/>
      <c r="AY18" s="111"/>
      <c r="AZ18" s="117"/>
      <c r="BA18" s="117"/>
      <c r="BB18" s="117"/>
      <c r="BC18" s="117"/>
      <c r="BD18" s="117"/>
      <c r="BE18" s="117"/>
      <c r="BF18" s="117"/>
      <c r="BG18" s="117"/>
      <c r="BH18" s="110">
        <f>BI18</f>
        <v>0</v>
      </c>
      <c r="BI18" s="117"/>
      <c r="BJ18" s="123">
        <f>BK18+BY18+DA18</f>
        <v>97.84</v>
      </c>
      <c r="BK18" s="115">
        <f>SUM(BL18:BX18)</f>
        <v>97.84</v>
      </c>
      <c r="BL18" s="111"/>
      <c r="BM18" s="111"/>
      <c r="BN18" s="111"/>
      <c r="BO18" s="111"/>
      <c r="BP18" s="111"/>
      <c r="BQ18" s="111"/>
      <c r="BR18" s="111">
        <v>97.84</v>
      </c>
      <c r="BS18" s="111"/>
      <c r="BT18" s="111"/>
      <c r="BU18" s="111"/>
      <c r="BV18" s="111"/>
      <c r="BW18" s="117"/>
      <c r="BX18" s="117"/>
      <c r="BY18" s="126">
        <f>SUM(BZ18:CZ18)</f>
        <v>0</v>
      </c>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row>
    <row r="19" spans="1:105" ht="24" customHeight="1">
      <c r="A19" s="93" t="s">
        <v>110</v>
      </c>
      <c r="B19" s="93" t="s">
        <v>99</v>
      </c>
      <c r="C19" s="93" t="s">
        <v>107</v>
      </c>
      <c r="D19" s="99" t="s">
        <v>115</v>
      </c>
      <c r="E19" s="108"/>
      <c r="F19" s="109">
        <f>G19+T19+AV19+BH19+BJ19</f>
        <v>3.27</v>
      </c>
      <c r="G19" s="110">
        <f>SUM(H19:S19)</f>
        <v>0.34</v>
      </c>
      <c r="H19" s="111"/>
      <c r="I19" s="111"/>
      <c r="J19" s="111"/>
      <c r="K19" s="111"/>
      <c r="L19" s="111"/>
      <c r="M19" s="111"/>
      <c r="N19" s="111"/>
      <c r="O19" s="108">
        <v>0.34</v>
      </c>
      <c r="P19" s="111"/>
      <c r="Q19" s="111"/>
      <c r="R19" s="111"/>
      <c r="S19" s="111"/>
      <c r="T19" s="109">
        <f>SUM(U19:AU19)</f>
        <v>0</v>
      </c>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5">
        <f>SUM(AW19:BG19)</f>
        <v>0</v>
      </c>
      <c r="AW19" s="111"/>
      <c r="AX19" s="111"/>
      <c r="AY19" s="111"/>
      <c r="AZ19" s="117"/>
      <c r="BA19" s="117"/>
      <c r="BB19" s="117"/>
      <c r="BC19" s="117"/>
      <c r="BD19" s="117"/>
      <c r="BE19" s="117"/>
      <c r="BF19" s="117"/>
      <c r="BG19" s="117"/>
      <c r="BH19" s="110">
        <f>BI19</f>
        <v>0</v>
      </c>
      <c r="BI19" s="117"/>
      <c r="BJ19" s="123">
        <f>BK19+BY19+DA19</f>
        <v>2.93</v>
      </c>
      <c r="BK19" s="115">
        <f>SUM(BL19:BX19)</f>
        <v>2.93</v>
      </c>
      <c r="BL19" s="111"/>
      <c r="BM19" s="111"/>
      <c r="BN19" s="111"/>
      <c r="BO19" s="111"/>
      <c r="BP19" s="111"/>
      <c r="BQ19" s="111"/>
      <c r="BR19" s="111"/>
      <c r="BS19" s="111"/>
      <c r="BT19" s="111">
        <v>2.93</v>
      </c>
      <c r="BU19" s="111"/>
      <c r="BV19" s="111"/>
      <c r="BW19" s="117"/>
      <c r="BX19" s="117"/>
      <c r="BY19" s="126">
        <f>SUM(BZ19:CZ19)</f>
        <v>0</v>
      </c>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row>
    <row r="20" spans="1:105" ht="24" customHeight="1">
      <c r="A20" s="91" t="s">
        <v>116</v>
      </c>
      <c r="B20" s="91"/>
      <c r="C20" s="91"/>
      <c r="D20" s="100" t="s">
        <v>48</v>
      </c>
      <c r="E20" s="107"/>
      <c r="F20" s="107">
        <f aca="true" t="shared" si="18" ref="F20:AK20">F21+F24+F26</f>
        <v>2165.9900000000002</v>
      </c>
      <c r="G20" s="107">
        <f t="shared" si="18"/>
        <v>472.34</v>
      </c>
      <c r="H20" s="107">
        <f t="shared" si="18"/>
        <v>265.4</v>
      </c>
      <c r="I20" s="107">
        <f t="shared" si="18"/>
        <v>184.82</v>
      </c>
      <c r="J20" s="107">
        <f t="shared" si="18"/>
        <v>22.12</v>
      </c>
      <c r="K20" s="107">
        <f t="shared" si="18"/>
        <v>0</v>
      </c>
      <c r="L20" s="107">
        <f t="shared" si="18"/>
        <v>0</v>
      </c>
      <c r="M20" s="107">
        <f t="shared" si="18"/>
        <v>0</v>
      </c>
      <c r="N20" s="107">
        <f t="shared" si="18"/>
        <v>0</v>
      </c>
      <c r="O20" s="107">
        <f t="shared" si="18"/>
        <v>0</v>
      </c>
      <c r="P20" s="107">
        <f t="shared" si="18"/>
        <v>0</v>
      </c>
      <c r="Q20" s="107">
        <f t="shared" si="18"/>
        <v>0</v>
      </c>
      <c r="R20" s="107">
        <f t="shared" si="18"/>
        <v>0</v>
      </c>
      <c r="S20" s="107">
        <f t="shared" si="18"/>
        <v>0</v>
      </c>
      <c r="T20" s="107">
        <f t="shared" si="18"/>
        <v>122.65</v>
      </c>
      <c r="U20" s="107">
        <f t="shared" si="18"/>
        <v>13</v>
      </c>
      <c r="V20" s="107">
        <f t="shared" si="18"/>
        <v>6</v>
      </c>
      <c r="W20" s="107">
        <f t="shared" si="18"/>
        <v>0.7</v>
      </c>
      <c r="X20" s="107">
        <f t="shared" si="18"/>
        <v>0</v>
      </c>
      <c r="Y20" s="107">
        <f t="shared" si="18"/>
        <v>0</v>
      </c>
      <c r="Z20" s="107">
        <f t="shared" si="18"/>
        <v>6.5</v>
      </c>
      <c r="AA20" s="107">
        <f t="shared" si="18"/>
        <v>0</v>
      </c>
      <c r="AB20" s="107">
        <f t="shared" si="18"/>
        <v>3</v>
      </c>
      <c r="AC20" s="107">
        <f t="shared" si="18"/>
        <v>14</v>
      </c>
      <c r="AD20" s="107">
        <f t="shared" si="18"/>
        <v>0</v>
      </c>
      <c r="AE20" s="107">
        <f t="shared" si="18"/>
        <v>8.67</v>
      </c>
      <c r="AF20" s="107">
        <f t="shared" si="18"/>
        <v>0.8</v>
      </c>
      <c r="AG20" s="107">
        <f t="shared" si="18"/>
        <v>53.78</v>
      </c>
      <c r="AH20" s="107">
        <f t="shared" si="18"/>
        <v>0</v>
      </c>
      <c r="AI20" s="107">
        <f t="shared" si="18"/>
        <v>0</v>
      </c>
      <c r="AJ20" s="107">
        <f t="shared" si="18"/>
        <v>0</v>
      </c>
      <c r="AK20" s="107">
        <f t="shared" si="18"/>
        <v>0</v>
      </c>
      <c r="AL20" s="107">
        <f aca="true" t="shared" si="19" ref="AL20:BQ20">AL21+AL24+AL26</f>
        <v>0</v>
      </c>
      <c r="AM20" s="107">
        <f t="shared" si="19"/>
        <v>0</v>
      </c>
      <c r="AN20" s="107">
        <f t="shared" si="19"/>
        <v>0</v>
      </c>
      <c r="AO20" s="107">
        <f t="shared" si="19"/>
        <v>0</v>
      </c>
      <c r="AP20" s="107">
        <f t="shared" si="19"/>
        <v>0</v>
      </c>
      <c r="AQ20" s="107">
        <f t="shared" si="19"/>
        <v>0.5</v>
      </c>
      <c r="AR20" s="107">
        <f t="shared" si="19"/>
        <v>0</v>
      </c>
      <c r="AS20" s="107">
        <f t="shared" si="19"/>
        <v>15</v>
      </c>
      <c r="AT20" s="107">
        <f t="shared" si="19"/>
        <v>0.7</v>
      </c>
      <c r="AU20" s="107">
        <f t="shared" si="19"/>
        <v>0</v>
      </c>
      <c r="AV20" s="107">
        <f t="shared" si="19"/>
        <v>3.04</v>
      </c>
      <c r="AW20" s="107">
        <f t="shared" si="19"/>
        <v>0</v>
      </c>
      <c r="AX20" s="107">
        <f t="shared" si="19"/>
        <v>0</v>
      </c>
      <c r="AY20" s="107">
        <f t="shared" si="19"/>
        <v>0</v>
      </c>
      <c r="AZ20" s="107">
        <f t="shared" si="19"/>
        <v>0</v>
      </c>
      <c r="BA20" s="107">
        <f t="shared" si="19"/>
        <v>3.04</v>
      </c>
      <c r="BB20" s="107">
        <f t="shared" si="19"/>
        <v>0</v>
      </c>
      <c r="BC20" s="107">
        <f t="shared" si="19"/>
        <v>0</v>
      </c>
      <c r="BD20" s="107">
        <f t="shared" si="19"/>
        <v>0</v>
      </c>
      <c r="BE20" s="107">
        <f t="shared" si="19"/>
        <v>0</v>
      </c>
      <c r="BF20" s="107">
        <f t="shared" si="19"/>
        <v>0</v>
      </c>
      <c r="BG20" s="107">
        <f t="shared" si="19"/>
        <v>0</v>
      </c>
      <c r="BH20" s="107">
        <f t="shared" si="19"/>
        <v>0</v>
      </c>
      <c r="BI20" s="107">
        <f t="shared" si="19"/>
        <v>0</v>
      </c>
      <c r="BJ20" s="107">
        <f t="shared" si="19"/>
        <v>1567.9600000000003</v>
      </c>
      <c r="BK20" s="107">
        <f t="shared" si="19"/>
        <v>1297.69</v>
      </c>
      <c r="BL20" s="107">
        <f t="shared" si="19"/>
        <v>721.28</v>
      </c>
      <c r="BM20" s="107">
        <f t="shared" si="19"/>
        <v>294.46000000000004</v>
      </c>
      <c r="BN20" s="107">
        <f t="shared" si="19"/>
        <v>59.93</v>
      </c>
      <c r="BO20" s="107">
        <f t="shared" si="19"/>
        <v>222.02</v>
      </c>
      <c r="BP20" s="107">
        <f t="shared" si="19"/>
        <v>0</v>
      </c>
      <c r="BQ20" s="107">
        <f t="shared" si="19"/>
        <v>0</v>
      </c>
      <c r="BR20" s="107">
        <f aca="true" t="shared" si="20" ref="BR20:DA20">BR21+BR24+BR26</f>
        <v>0</v>
      </c>
      <c r="BS20" s="107">
        <f t="shared" si="20"/>
        <v>0</v>
      </c>
      <c r="BT20" s="107">
        <f t="shared" si="20"/>
        <v>0</v>
      </c>
      <c r="BU20" s="107">
        <f t="shared" si="20"/>
        <v>0</v>
      </c>
      <c r="BV20" s="107">
        <f t="shared" si="20"/>
        <v>0</v>
      </c>
      <c r="BW20" s="107">
        <f t="shared" si="20"/>
        <v>0</v>
      </c>
      <c r="BX20" s="107">
        <f t="shared" si="20"/>
        <v>0</v>
      </c>
      <c r="BY20" s="107">
        <f t="shared" si="20"/>
        <v>270.27</v>
      </c>
      <c r="BZ20" s="107">
        <f t="shared" si="20"/>
        <v>59.71</v>
      </c>
      <c r="CA20" s="107">
        <f t="shared" si="20"/>
        <v>8.08</v>
      </c>
      <c r="CB20" s="107">
        <f t="shared" si="20"/>
        <v>1.54</v>
      </c>
      <c r="CC20" s="107">
        <f t="shared" si="20"/>
        <v>0.1</v>
      </c>
      <c r="CD20" s="107">
        <f t="shared" si="20"/>
        <v>0.6</v>
      </c>
      <c r="CE20" s="107">
        <f t="shared" si="20"/>
        <v>14.22</v>
      </c>
      <c r="CF20" s="107">
        <f t="shared" si="20"/>
        <v>1.64</v>
      </c>
      <c r="CG20" s="107">
        <f t="shared" si="20"/>
        <v>0</v>
      </c>
      <c r="CH20" s="107">
        <f t="shared" si="20"/>
        <v>26.51</v>
      </c>
      <c r="CI20" s="107">
        <f t="shared" si="20"/>
        <v>1.86</v>
      </c>
      <c r="CJ20" s="107">
        <f t="shared" si="20"/>
        <v>23.68</v>
      </c>
      <c r="CK20" s="107">
        <f t="shared" si="20"/>
        <v>2.4499999999999997</v>
      </c>
      <c r="CL20" s="107">
        <f t="shared" si="20"/>
        <v>62.15</v>
      </c>
      <c r="CM20" s="107">
        <f t="shared" si="20"/>
        <v>0</v>
      </c>
      <c r="CN20" s="107">
        <f t="shared" si="20"/>
        <v>1.5</v>
      </c>
      <c r="CO20" s="107">
        <f t="shared" si="20"/>
        <v>2.5</v>
      </c>
      <c r="CP20" s="107">
        <f t="shared" si="20"/>
        <v>0</v>
      </c>
      <c r="CQ20" s="107">
        <f t="shared" si="20"/>
        <v>0</v>
      </c>
      <c r="CR20" s="107">
        <f t="shared" si="20"/>
        <v>0</v>
      </c>
      <c r="CS20" s="107">
        <f t="shared" si="20"/>
        <v>2.48</v>
      </c>
      <c r="CT20" s="107">
        <f t="shared" si="20"/>
        <v>0</v>
      </c>
      <c r="CU20" s="107">
        <f t="shared" si="20"/>
        <v>0</v>
      </c>
      <c r="CV20" s="107">
        <f t="shared" si="20"/>
        <v>0</v>
      </c>
      <c r="CW20" s="107">
        <f t="shared" si="20"/>
        <v>0</v>
      </c>
      <c r="CX20" s="107">
        <f t="shared" si="20"/>
        <v>58.5</v>
      </c>
      <c r="CY20" s="107">
        <f t="shared" si="20"/>
        <v>2.5</v>
      </c>
      <c r="CZ20" s="107">
        <f t="shared" si="20"/>
        <v>0.25</v>
      </c>
      <c r="DA20" s="107">
        <f t="shared" si="20"/>
        <v>0</v>
      </c>
    </row>
    <row r="21" spans="1:105" ht="24" customHeight="1">
      <c r="A21" s="91" t="s">
        <v>116</v>
      </c>
      <c r="B21" s="91" t="s">
        <v>101</v>
      </c>
      <c r="C21" s="91"/>
      <c r="D21" s="100" t="s">
        <v>117</v>
      </c>
      <c r="E21" s="107"/>
      <c r="F21" s="107">
        <f aca="true" t="shared" si="21" ref="F21:AK21">SUM(F22:F23)</f>
        <v>1927.1200000000001</v>
      </c>
      <c r="G21" s="107">
        <f t="shared" si="21"/>
        <v>472.34</v>
      </c>
      <c r="H21" s="107">
        <f t="shared" si="21"/>
        <v>265.4</v>
      </c>
      <c r="I21" s="107">
        <f t="shared" si="21"/>
        <v>184.82</v>
      </c>
      <c r="J21" s="107">
        <f t="shared" si="21"/>
        <v>22.12</v>
      </c>
      <c r="K21" s="107">
        <f t="shared" si="21"/>
        <v>0</v>
      </c>
      <c r="L21" s="107">
        <f t="shared" si="21"/>
        <v>0</v>
      </c>
      <c r="M21" s="107">
        <f t="shared" si="21"/>
        <v>0</v>
      </c>
      <c r="N21" s="107">
        <f t="shared" si="21"/>
        <v>0</v>
      </c>
      <c r="O21" s="107">
        <f t="shared" si="21"/>
        <v>0</v>
      </c>
      <c r="P21" s="107">
        <f t="shared" si="21"/>
        <v>0</v>
      </c>
      <c r="Q21" s="107">
        <f t="shared" si="21"/>
        <v>0</v>
      </c>
      <c r="R21" s="107">
        <f t="shared" si="21"/>
        <v>0</v>
      </c>
      <c r="S21" s="107">
        <f t="shared" si="21"/>
        <v>0</v>
      </c>
      <c r="T21" s="107">
        <f t="shared" si="21"/>
        <v>122.65</v>
      </c>
      <c r="U21" s="107">
        <f t="shared" si="21"/>
        <v>13</v>
      </c>
      <c r="V21" s="107">
        <f t="shared" si="21"/>
        <v>6</v>
      </c>
      <c r="W21" s="107">
        <f t="shared" si="21"/>
        <v>0.7</v>
      </c>
      <c r="X21" s="107">
        <f t="shared" si="21"/>
        <v>0</v>
      </c>
      <c r="Y21" s="107">
        <f t="shared" si="21"/>
        <v>0</v>
      </c>
      <c r="Z21" s="107">
        <f t="shared" si="21"/>
        <v>6.5</v>
      </c>
      <c r="AA21" s="107">
        <f t="shared" si="21"/>
        <v>0</v>
      </c>
      <c r="AB21" s="107">
        <f t="shared" si="21"/>
        <v>3</v>
      </c>
      <c r="AC21" s="107">
        <f t="shared" si="21"/>
        <v>14</v>
      </c>
      <c r="AD21" s="107">
        <f t="shared" si="21"/>
        <v>0</v>
      </c>
      <c r="AE21" s="107">
        <f t="shared" si="21"/>
        <v>8.67</v>
      </c>
      <c r="AF21" s="107">
        <f t="shared" si="21"/>
        <v>0.8</v>
      </c>
      <c r="AG21" s="107">
        <f t="shared" si="21"/>
        <v>53.78</v>
      </c>
      <c r="AH21" s="107">
        <f t="shared" si="21"/>
        <v>0</v>
      </c>
      <c r="AI21" s="107">
        <f t="shared" si="21"/>
        <v>0</v>
      </c>
      <c r="AJ21" s="107">
        <f t="shared" si="21"/>
        <v>0</v>
      </c>
      <c r="AK21" s="107">
        <f t="shared" si="21"/>
        <v>0</v>
      </c>
      <c r="AL21" s="107">
        <f aca="true" t="shared" si="22" ref="AL21:BQ21">SUM(AL22:AL23)</f>
        <v>0</v>
      </c>
      <c r="AM21" s="107">
        <f t="shared" si="22"/>
        <v>0</v>
      </c>
      <c r="AN21" s="107">
        <f t="shared" si="22"/>
        <v>0</v>
      </c>
      <c r="AO21" s="107">
        <f t="shared" si="22"/>
        <v>0</v>
      </c>
      <c r="AP21" s="107">
        <f t="shared" si="22"/>
        <v>0</v>
      </c>
      <c r="AQ21" s="107">
        <f t="shared" si="22"/>
        <v>0.5</v>
      </c>
      <c r="AR21" s="107">
        <f t="shared" si="22"/>
        <v>0</v>
      </c>
      <c r="AS21" s="107">
        <f t="shared" si="22"/>
        <v>15</v>
      </c>
      <c r="AT21" s="107">
        <f t="shared" si="22"/>
        <v>0.7</v>
      </c>
      <c r="AU21" s="107">
        <f t="shared" si="22"/>
        <v>0</v>
      </c>
      <c r="AV21" s="107">
        <f t="shared" si="22"/>
        <v>3.04</v>
      </c>
      <c r="AW21" s="107">
        <f t="shared" si="22"/>
        <v>0</v>
      </c>
      <c r="AX21" s="107">
        <f t="shared" si="22"/>
        <v>0</v>
      </c>
      <c r="AY21" s="107">
        <f t="shared" si="22"/>
        <v>0</v>
      </c>
      <c r="AZ21" s="107">
        <f t="shared" si="22"/>
        <v>0</v>
      </c>
      <c r="BA21" s="107">
        <f t="shared" si="22"/>
        <v>3.04</v>
      </c>
      <c r="BB21" s="107">
        <f t="shared" si="22"/>
        <v>0</v>
      </c>
      <c r="BC21" s="107">
        <f t="shared" si="22"/>
        <v>0</v>
      </c>
      <c r="BD21" s="107">
        <f t="shared" si="22"/>
        <v>0</v>
      </c>
      <c r="BE21" s="107">
        <f t="shared" si="22"/>
        <v>0</v>
      </c>
      <c r="BF21" s="107">
        <f t="shared" si="22"/>
        <v>0</v>
      </c>
      <c r="BG21" s="107">
        <f t="shared" si="22"/>
        <v>0</v>
      </c>
      <c r="BH21" s="107">
        <f t="shared" si="22"/>
        <v>0</v>
      </c>
      <c r="BI21" s="107">
        <f t="shared" si="22"/>
        <v>0</v>
      </c>
      <c r="BJ21" s="107">
        <f t="shared" si="22"/>
        <v>1329.0900000000001</v>
      </c>
      <c r="BK21" s="107">
        <f t="shared" si="22"/>
        <v>1106.17</v>
      </c>
      <c r="BL21" s="107">
        <f t="shared" si="22"/>
        <v>614.18</v>
      </c>
      <c r="BM21" s="107">
        <f t="shared" si="22"/>
        <v>218.96</v>
      </c>
      <c r="BN21" s="107">
        <f t="shared" si="22"/>
        <v>51.01</v>
      </c>
      <c r="BO21" s="107">
        <f t="shared" si="22"/>
        <v>222.02</v>
      </c>
      <c r="BP21" s="107">
        <f t="shared" si="22"/>
        <v>0</v>
      </c>
      <c r="BQ21" s="107">
        <f t="shared" si="22"/>
        <v>0</v>
      </c>
      <c r="BR21" s="107">
        <f aca="true" t="shared" si="23" ref="BR21:DA21">SUM(BR22:BR23)</f>
        <v>0</v>
      </c>
      <c r="BS21" s="107">
        <f t="shared" si="23"/>
        <v>0</v>
      </c>
      <c r="BT21" s="107">
        <f t="shared" si="23"/>
        <v>0</v>
      </c>
      <c r="BU21" s="107">
        <f t="shared" si="23"/>
        <v>0</v>
      </c>
      <c r="BV21" s="107">
        <f t="shared" si="23"/>
        <v>0</v>
      </c>
      <c r="BW21" s="107">
        <f t="shared" si="23"/>
        <v>0</v>
      </c>
      <c r="BX21" s="107">
        <f t="shared" si="23"/>
        <v>0</v>
      </c>
      <c r="BY21" s="107">
        <f t="shared" si="23"/>
        <v>222.92</v>
      </c>
      <c r="BZ21" s="107">
        <f t="shared" si="23"/>
        <v>51.21</v>
      </c>
      <c r="CA21" s="107">
        <f t="shared" si="23"/>
        <v>5.08</v>
      </c>
      <c r="CB21" s="107">
        <f t="shared" si="23"/>
        <v>1.44</v>
      </c>
      <c r="CC21" s="107">
        <f t="shared" si="23"/>
        <v>0.1</v>
      </c>
      <c r="CD21" s="107">
        <f t="shared" si="23"/>
        <v>0.6</v>
      </c>
      <c r="CE21" s="107">
        <f t="shared" si="23"/>
        <v>10.82</v>
      </c>
      <c r="CF21" s="107">
        <f t="shared" si="23"/>
        <v>1.64</v>
      </c>
      <c r="CG21" s="107">
        <f t="shared" si="23"/>
        <v>0</v>
      </c>
      <c r="CH21" s="107">
        <f t="shared" si="23"/>
        <v>26.01</v>
      </c>
      <c r="CI21" s="107">
        <f t="shared" si="23"/>
        <v>1.86</v>
      </c>
      <c r="CJ21" s="107">
        <f t="shared" si="23"/>
        <v>20.18</v>
      </c>
      <c r="CK21" s="107">
        <f t="shared" si="23"/>
        <v>2.08</v>
      </c>
      <c r="CL21" s="107">
        <f t="shared" si="23"/>
        <v>41.4</v>
      </c>
      <c r="CM21" s="107">
        <f t="shared" si="23"/>
        <v>0</v>
      </c>
      <c r="CN21" s="107">
        <f t="shared" si="23"/>
        <v>1.5</v>
      </c>
      <c r="CO21" s="107">
        <f t="shared" si="23"/>
        <v>2.5</v>
      </c>
      <c r="CP21" s="107">
        <f t="shared" si="23"/>
        <v>0</v>
      </c>
      <c r="CQ21" s="107">
        <f t="shared" si="23"/>
        <v>0</v>
      </c>
      <c r="CR21" s="107">
        <f t="shared" si="23"/>
        <v>0</v>
      </c>
      <c r="CS21" s="107">
        <f t="shared" si="23"/>
        <v>0</v>
      </c>
      <c r="CT21" s="107">
        <f t="shared" si="23"/>
        <v>0</v>
      </c>
      <c r="CU21" s="107">
        <f t="shared" si="23"/>
        <v>0</v>
      </c>
      <c r="CV21" s="107">
        <f t="shared" si="23"/>
        <v>0</v>
      </c>
      <c r="CW21" s="107">
        <f t="shared" si="23"/>
        <v>0</v>
      </c>
      <c r="CX21" s="107">
        <f t="shared" si="23"/>
        <v>54</v>
      </c>
      <c r="CY21" s="107">
        <f t="shared" si="23"/>
        <v>2.5</v>
      </c>
      <c r="CZ21" s="107">
        <f t="shared" si="23"/>
        <v>0</v>
      </c>
      <c r="DA21" s="107">
        <f t="shared" si="23"/>
        <v>0</v>
      </c>
    </row>
    <row r="22" spans="1:105" ht="24" customHeight="1">
      <c r="A22" s="93" t="s">
        <v>116</v>
      </c>
      <c r="B22" s="93" t="s">
        <v>101</v>
      </c>
      <c r="C22" s="93" t="s">
        <v>101</v>
      </c>
      <c r="D22" s="99" t="s">
        <v>102</v>
      </c>
      <c r="E22" s="108"/>
      <c r="F22" s="109">
        <f>G22+T22+AV22+BH22+BJ22</f>
        <v>596</v>
      </c>
      <c r="G22" s="110">
        <f>SUM(H22:S22)</f>
        <v>472.34</v>
      </c>
      <c r="H22" s="111">
        <v>265.4</v>
      </c>
      <c r="I22" s="111">
        <v>184.82</v>
      </c>
      <c r="J22" s="111">
        <v>22.12</v>
      </c>
      <c r="K22" s="111"/>
      <c r="L22" s="111"/>
      <c r="M22" s="111"/>
      <c r="N22" s="111"/>
      <c r="O22" s="111"/>
      <c r="P22" s="111"/>
      <c r="Q22" s="111"/>
      <c r="R22" s="111"/>
      <c r="S22" s="111"/>
      <c r="T22" s="109">
        <f>SUM(U22:AU22)</f>
        <v>122.65</v>
      </c>
      <c r="U22" s="111">
        <v>13</v>
      </c>
      <c r="V22" s="111">
        <v>6</v>
      </c>
      <c r="W22" s="111">
        <v>0.7</v>
      </c>
      <c r="X22" s="111"/>
      <c r="Y22" s="111"/>
      <c r="Z22" s="111">
        <v>6.5</v>
      </c>
      <c r="AA22" s="111"/>
      <c r="AB22" s="111">
        <v>3</v>
      </c>
      <c r="AC22" s="111">
        <v>14</v>
      </c>
      <c r="AD22" s="111"/>
      <c r="AE22" s="111">
        <v>8.67</v>
      </c>
      <c r="AF22" s="111">
        <v>0.8</v>
      </c>
      <c r="AG22" s="111">
        <v>53.78</v>
      </c>
      <c r="AH22" s="111"/>
      <c r="AI22" s="111"/>
      <c r="AJ22" s="111"/>
      <c r="AK22" s="111"/>
      <c r="AL22" s="111"/>
      <c r="AM22" s="111"/>
      <c r="AN22" s="111"/>
      <c r="AO22" s="111"/>
      <c r="AP22" s="111"/>
      <c r="AQ22" s="111">
        <v>0.5</v>
      </c>
      <c r="AR22" s="111"/>
      <c r="AS22" s="111">
        <v>15</v>
      </c>
      <c r="AT22" s="111">
        <v>0.7</v>
      </c>
      <c r="AU22" s="111"/>
      <c r="AV22" s="115">
        <f>SUM(AW22:BG22)</f>
        <v>1.01</v>
      </c>
      <c r="AW22" s="111"/>
      <c r="AX22" s="111"/>
      <c r="AY22" s="111"/>
      <c r="AZ22" s="117"/>
      <c r="BA22" s="117">
        <v>1.01</v>
      </c>
      <c r="BB22" s="117"/>
      <c r="BC22" s="117"/>
      <c r="BD22" s="117"/>
      <c r="BE22" s="117"/>
      <c r="BF22" s="117"/>
      <c r="BG22" s="117"/>
      <c r="BH22" s="110">
        <f>BI22</f>
        <v>0</v>
      </c>
      <c r="BI22" s="117"/>
      <c r="BJ22" s="123">
        <f>BK22+BY22+DA22</f>
        <v>0</v>
      </c>
      <c r="BK22" s="115">
        <f>SUM(BL22:BX22)</f>
        <v>0</v>
      </c>
      <c r="BL22" s="111"/>
      <c r="BM22" s="111"/>
      <c r="BN22" s="111"/>
      <c r="BO22" s="111"/>
      <c r="BP22" s="111"/>
      <c r="BQ22" s="111"/>
      <c r="BR22" s="111"/>
      <c r="BS22" s="111"/>
      <c r="BT22" s="111"/>
      <c r="BU22" s="111"/>
      <c r="BV22" s="111"/>
      <c r="BW22" s="117"/>
      <c r="BX22" s="117"/>
      <c r="BY22" s="126">
        <f>SUM(BZ22:CZ22)</f>
        <v>0</v>
      </c>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row>
    <row r="23" spans="1:105" ht="24" customHeight="1">
      <c r="A23" s="93" t="s">
        <v>116</v>
      </c>
      <c r="B23" s="93" t="s">
        <v>101</v>
      </c>
      <c r="C23" s="93" t="s">
        <v>118</v>
      </c>
      <c r="D23" s="99" t="s">
        <v>119</v>
      </c>
      <c r="E23" s="108"/>
      <c r="F23" s="109">
        <f>G23+T23+AV23+BH23+BJ23</f>
        <v>1331.1200000000001</v>
      </c>
      <c r="G23" s="110">
        <f>SUM(H23:S23)</f>
        <v>0</v>
      </c>
      <c r="H23" s="111"/>
      <c r="I23" s="111"/>
      <c r="J23" s="111"/>
      <c r="K23" s="111"/>
      <c r="L23" s="111"/>
      <c r="M23" s="111"/>
      <c r="N23" s="111"/>
      <c r="O23" s="111"/>
      <c r="P23" s="111"/>
      <c r="Q23" s="111"/>
      <c r="R23" s="111"/>
      <c r="S23" s="111"/>
      <c r="T23" s="109">
        <f>SUM(U23:AU23)</f>
        <v>0</v>
      </c>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5">
        <f>SUM(AW23:BG23)</f>
        <v>2.03</v>
      </c>
      <c r="AW23" s="111"/>
      <c r="AX23" s="111"/>
      <c r="AY23" s="111"/>
      <c r="AZ23" s="117"/>
      <c r="BA23" s="117">
        <v>2.03</v>
      </c>
      <c r="BB23" s="117"/>
      <c r="BC23" s="117"/>
      <c r="BD23" s="117"/>
      <c r="BE23" s="117"/>
      <c r="BF23" s="117"/>
      <c r="BG23" s="117"/>
      <c r="BH23" s="110">
        <f>BI23</f>
        <v>0</v>
      </c>
      <c r="BI23" s="117"/>
      <c r="BJ23" s="123">
        <f>BK23+BY23+DA23</f>
        <v>1329.0900000000001</v>
      </c>
      <c r="BK23" s="115">
        <f>SUM(BL23:BX23)</f>
        <v>1106.17</v>
      </c>
      <c r="BL23" s="111">
        <v>614.18</v>
      </c>
      <c r="BM23" s="111">
        <v>218.96</v>
      </c>
      <c r="BN23" s="111">
        <v>51.01</v>
      </c>
      <c r="BO23" s="111">
        <v>222.02</v>
      </c>
      <c r="BP23" s="111"/>
      <c r="BQ23" s="111"/>
      <c r="BR23" s="111"/>
      <c r="BS23" s="111"/>
      <c r="BT23" s="111"/>
      <c r="BU23" s="111"/>
      <c r="BV23" s="111"/>
      <c r="BW23" s="117"/>
      <c r="BX23" s="117"/>
      <c r="BY23" s="126">
        <f>SUM(BZ23:CZ23)</f>
        <v>222.92</v>
      </c>
      <c r="BZ23" s="117">
        <v>51.21</v>
      </c>
      <c r="CA23" s="117">
        <v>5.08</v>
      </c>
      <c r="CB23" s="117">
        <v>1.44</v>
      </c>
      <c r="CC23" s="117">
        <v>0.1</v>
      </c>
      <c r="CD23" s="117">
        <v>0.6</v>
      </c>
      <c r="CE23" s="117">
        <v>10.82</v>
      </c>
      <c r="CF23" s="117">
        <v>1.64</v>
      </c>
      <c r="CG23" s="117"/>
      <c r="CH23" s="117">
        <v>26.01</v>
      </c>
      <c r="CI23" s="117">
        <v>1.86</v>
      </c>
      <c r="CJ23" s="117">
        <v>20.18</v>
      </c>
      <c r="CK23" s="117">
        <v>2.08</v>
      </c>
      <c r="CL23" s="117">
        <v>41.4</v>
      </c>
      <c r="CM23" s="117"/>
      <c r="CN23" s="117">
        <v>1.5</v>
      </c>
      <c r="CO23" s="117">
        <v>2.5</v>
      </c>
      <c r="CP23" s="117"/>
      <c r="CQ23" s="117"/>
      <c r="CR23" s="117"/>
      <c r="CS23" s="117"/>
      <c r="CT23" s="117"/>
      <c r="CU23" s="117"/>
      <c r="CV23" s="117"/>
      <c r="CW23" s="117"/>
      <c r="CX23" s="117">
        <v>54</v>
      </c>
      <c r="CY23" s="117">
        <v>2.5</v>
      </c>
      <c r="CZ23" s="117"/>
      <c r="DA23" s="117"/>
    </row>
    <row r="24" spans="1:105" ht="24" customHeight="1">
      <c r="A24" s="91" t="s">
        <v>116</v>
      </c>
      <c r="B24" s="91" t="s">
        <v>104</v>
      </c>
      <c r="C24" s="91"/>
      <c r="D24" s="100" t="s">
        <v>138</v>
      </c>
      <c r="E24" s="107"/>
      <c r="F24" s="107">
        <f aca="true" t="shared" si="24" ref="F24:AK24">SUM(F25:F25)</f>
        <v>29.639999999999997</v>
      </c>
      <c r="G24" s="107">
        <f t="shared" si="24"/>
        <v>0</v>
      </c>
      <c r="H24" s="107">
        <f t="shared" si="24"/>
        <v>0</v>
      </c>
      <c r="I24" s="107">
        <f t="shared" si="24"/>
        <v>0</v>
      </c>
      <c r="J24" s="107">
        <f t="shared" si="24"/>
        <v>0</v>
      </c>
      <c r="K24" s="107">
        <f t="shared" si="24"/>
        <v>0</v>
      </c>
      <c r="L24" s="107">
        <f t="shared" si="24"/>
        <v>0</v>
      </c>
      <c r="M24" s="107">
        <f t="shared" si="24"/>
        <v>0</v>
      </c>
      <c r="N24" s="107">
        <f t="shared" si="24"/>
        <v>0</v>
      </c>
      <c r="O24" s="107">
        <f t="shared" si="24"/>
        <v>0</v>
      </c>
      <c r="P24" s="107">
        <f t="shared" si="24"/>
        <v>0</v>
      </c>
      <c r="Q24" s="107">
        <f t="shared" si="24"/>
        <v>0</v>
      </c>
      <c r="R24" s="107">
        <f t="shared" si="24"/>
        <v>0</v>
      </c>
      <c r="S24" s="107">
        <f t="shared" si="24"/>
        <v>0</v>
      </c>
      <c r="T24" s="107">
        <f t="shared" si="24"/>
        <v>0</v>
      </c>
      <c r="U24" s="107">
        <f t="shared" si="24"/>
        <v>0</v>
      </c>
      <c r="V24" s="107">
        <f t="shared" si="24"/>
        <v>0</v>
      </c>
      <c r="W24" s="107">
        <f t="shared" si="24"/>
        <v>0</v>
      </c>
      <c r="X24" s="107">
        <f t="shared" si="24"/>
        <v>0</v>
      </c>
      <c r="Y24" s="107">
        <f t="shared" si="24"/>
        <v>0</v>
      </c>
      <c r="Z24" s="107">
        <f t="shared" si="24"/>
        <v>0</v>
      </c>
      <c r="AA24" s="107">
        <f t="shared" si="24"/>
        <v>0</v>
      </c>
      <c r="AB24" s="107">
        <f t="shared" si="24"/>
        <v>0</v>
      </c>
      <c r="AC24" s="107">
        <f t="shared" si="24"/>
        <v>0</v>
      </c>
      <c r="AD24" s="107">
        <f t="shared" si="24"/>
        <v>0</v>
      </c>
      <c r="AE24" s="107">
        <f t="shared" si="24"/>
        <v>0</v>
      </c>
      <c r="AF24" s="107">
        <f t="shared" si="24"/>
        <v>0</v>
      </c>
      <c r="AG24" s="107">
        <f t="shared" si="24"/>
        <v>0</v>
      </c>
      <c r="AH24" s="107">
        <f t="shared" si="24"/>
        <v>0</v>
      </c>
      <c r="AI24" s="107">
        <f t="shared" si="24"/>
        <v>0</v>
      </c>
      <c r="AJ24" s="107">
        <f t="shared" si="24"/>
        <v>0</v>
      </c>
      <c r="AK24" s="107">
        <f t="shared" si="24"/>
        <v>0</v>
      </c>
      <c r="AL24" s="107">
        <f aca="true" t="shared" si="25" ref="AL24:BQ24">SUM(AL25:AL25)</f>
        <v>0</v>
      </c>
      <c r="AM24" s="107">
        <f t="shared" si="25"/>
        <v>0</v>
      </c>
      <c r="AN24" s="107">
        <f t="shared" si="25"/>
        <v>0</v>
      </c>
      <c r="AO24" s="107">
        <f t="shared" si="25"/>
        <v>0</v>
      </c>
      <c r="AP24" s="107">
        <f t="shared" si="25"/>
        <v>0</v>
      </c>
      <c r="AQ24" s="107">
        <f t="shared" si="25"/>
        <v>0</v>
      </c>
      <c r="AR24" s="107">
        <f t="shared" si="25"/>
        <v>0</v>
      </c>
      <c r="AS24" s="107">
        <f t="shared" si="25"/>
        <v>0</v>
      </c>
      <c r="AT24" s="107">
        <f t="shared" si="25"/>
        <v>0</v>
      </c>
      <c r="AU24" s="107">
        <f t="shared" si="25"/>
        <v>0</v>
      </c>
      <c r="AV24" s="107">
        <f t="shared" si="25"/>
        <v>0</v>
      </c>
      <c r="AW24" s="107">
        <f t="shared" si="25"/>
        <v>0</v>
      </c>
      <c r="AX24" s="107">
        <f t="shared" si="25"/>
        <v>0</v>
      </c>
      <c r="AY24" s="107">
        <f t="shared" si="25"/>
        <v>0</v>
      </c>
      <c r="AZ24" s="107">
        <f t="shared" si="25"/>
        <v>0</v>
      </c>
      <c r="BA24" s="107">
        <f t="shared" si="25"/>
        <v>0</v>
      </c>
      <c r="BB24" s="107">
        <f t="shared" si="25"/>
        <v>0</v>
      </c>
      <c r="BC24" s="107">
        <f t="shared" si="25"/>
        <v>0</v>
      </c>
      <c r="BD24" s="107">
        <f t="shared" si="25"/>
        <v>0</v>
      </c>
      <c r="BE24" s="107">
        <f t="shared" si="25"/>
        <v>0</v>
      </c>
      <c r="BF24" s="107">
        <f t="shared" si="25"/>
        <v>0</v>
      </c>
      <c r="BG24" s="107">
        <f t="shared" si="25"/>
        <v>0</v>
      </c>
      <c r="BH24" s="107">
        <f t="shared" si="25"/>
        <v>0</v>
      </c>
      <c r="BI24" s="107">
        <f t="shared" si="25"/>
        <v>0</v>
      </c>
      <c r="BJ24" s="107">
        <f t="shared" si="25"/>
        <v>29.639999999999997</v>
      </c>
      <c r="BK24" s="107">
        <f t="shared" si="25"/>
        <v>24.159999999999997</v>
      </c>
      <c r="BL24" s="107">
        <f t="shared" si="25"/>
        <v>13.37</v>
      </c>
      <c r="BM24" s="107">
        <f t="shared" si="25"/>
        <v>9.68</v>
      </c>
      <c r="BN24" s="107">
        <f t="shared" si="25"/>
        <v>1.11</v>
      </c>
      <c r="BO24" s="107">
        <f t="shared" si="25"/>
        <v>0</v>
      </c>
      <c r="BP24" s="107">
        <f t="shared" si="25"/>
        <v>0</v>
      </c>
      <c r="BQ24" s="107">
        <f t="shared" si="25"/>
        <v>0</v>
      </c>
      <c r="BR24" s="107">
        <f aca="true" t="shared" si="26" ref="BR24:DA24">SUM(BR25:BR25)</f>
        <v>0</v>
      </c>
      <c r="BS24" s="107">
        <f t="shared" si="26"/>
        <v>0</v>
      </c>
      <c r="BT24" s="107">
        <f t="shared" si="26"/>
        <v>0</v>
      </c>
      <c r="BU24" s="107">
        <f t="shared" si="26"/>
        <v>0</v>
      </c>
      <c r="BV24" s="107">
        <f t="shared" si="26"/>
        <v>0</v>
      </c>
      <c r="BW24" s="107">
        <f t="shared" si="26"/>
        <v>0</v>
      </c>
      <c r="BX24" s="107">
        <f t="shared" si="26"/>
        <v>0</v>
      </c>
      <c r="BY24" s="107">
        <f t="shared" si="26"/>
        <v>5.48</v>
      </c>
      <c r="BZ24" s="107">
        <f t="shared" si="26"/>
        <v>0.5</v>
      </c>
      <c r="CA24" s="107">
        <f t="shared" si="26"/>
        <v>0.5</v>
      </c>
      <c r="CB24" s="107">
        <f t="shared" si="26"/>
        <v>0.1</v>
      </c>
      <c r="CC24" s="107">
        <f t="shared" si="26"/>
        <v>0</v>
      </c>
      <c r="CD24" s="107">
        <f t="shared" si="26"/>
        <v>0</v>
      </c>
      <c r="CE24" s="107">
        <f t="shared" si="26"/>
        <v>0.5</v>
      </c>
      <c r="CF24" s="107">
        <f t="shared" si="26"/>
        <v>0</v>
      </c>
      <c r="CG24" s="107">
        <f t="shared" si="26"/>
        <v>0</v>
      </c>
      <c r="CH24" s="107">
        <f t="shared" si="26"/>
        <v>0.5</v>
      </c>
      <c r="CI24" s="107">
        <f t="shared" si="26"/>
        <v>0</v>
      </c>
      <c r="CJ24" s="107">
        <f t="shared" si="26"/>
        <v>0.44</v>
      </c>
      <c r="CK24" s="107">
        <f t="shared" si="26"/>
        <v>0.05</v>
      </c>
      <c r="CL24" s="107">
        <f t="shared" si="26"/>
        <v>2.64</v>
      </c>
      <c r="CM24" s="107">
        <f t="shared" si="26"/>
        <v>0</v>
      </c>
      <c r="CN24" s="107">
        <f t="shared" si="26"/>
        <v>0</v>
      </c>
      <c r="CO24" s="107">
        <f t="shared" si="26"/>
        <v>0</v>
      </c>
      <c r="CP24" s="107">
        <f t="shared" si="26"/>
        <v>0</v>
      </c>
      <c r="CQ24" s="107">
        <f t="shared" si="26"/>
        <v>0</v>
      </c>
      <c r="CR24" s="107">
        <f t="shared" si="26"/>
        <v>0</v>
      </c>
      <c r="CS24" s="107">
        <f t="shared" si="26"/>
        <v>0</v>
      </c>
      <c r="CT24" s="107">
        <f t="shared" si="26"/>
        <v>0</v>
      </c>
      <c r="CU24" s="107">
        <f t="shared" si="26"/>
        <v>0</v>
      </c>
      <c r="CV24" s="107">
        <f t="shared" si="26"/>
        <v>0</v>
      </c>
      <c r="CW24" s="107">
        <f t="shared" si="26"/>
        <v>0</v>
      </c>
      <c r="CX24" s="107">
        <f t="shared" si="26"/>
        <v>0</v>
      </c>
      <c r="CY24" s="107">
        <f t="shared" si="26"/>
        <v>0</v>
      </c>
      <c r="CZ24" s="107">
        <f t="shared" si="26"/>
        <v>0.25</v>
      </c>
      <c r="DA24" s="107">
        <f t="shared" si="26"/>
        <v>0</v>
      </c>
    </row>
    <row r="25" spans="1:105" ht="24" customHeight="1">
      <c r="A25" s="93" t="s">
        <v>116</v>
      </c>
      <c r="B25" s="93" t="s">
        <v>104</v>
      </c>
      <c r="C25" s="93" t="s">
        <v>139</v>
      </c>
      <c r="D25" s="99" t="s">
        <v>140</v>
      </c>
      <c r="E25" s="108"/>
      <c r="F25" s="109">
        <f>G25+T25+AV25+BH25+BJ25</f>
        <v>29.639999999999997</v>
      </c>
      <c r="G25" s="110">
        <f>SUM(H25:S25)</f>
        <v>0</v>
      </c>
      <c r="H25" s="113"/>
      <c r="I25" s="113"/>
      <c r="J25" s="113"/>
      <c r="K25" s="113"/>
      <c r="L25" s="113"/>
      <c r="M25" s="113"/>
      <c r="N25" s="113"/>
      <c r="O25" s="113"/>
      <c r="P25" s="113"/>
      <c r="Q25" s="113"/>
      <c r="R25" s="113"/>
      <c r="S25" s="113"/>
      <c r="T25" s="109">
        <f>SUM(U25:AU25)</f>
        <v>0</v>
      </c>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5">
        <f>SUM(AW25:BG25)</f>
        <v>0</v>
      </c>
      <c r="AW25" s="113"/>
      <c r="AX25" s="113"/>
      <c r="AY25" s="113"/>
      <c r="AZ25" s="113"/>
      <c r="BA25" s="113"/>
      <c r="BB25" s="113"/>
      <c r="BC25" s="113"/>
      <c r="BD25" s="113"/>
      <c r="BE25" s="113"/>
      <c r="BF25" s="113"/>
      <c r="BG25" s="113"/>
      <c r="BH25" s="110">
        <f>BI25</f>
        <v>0</v>
      </c>
      <c r="BI25" s="113"/>
      <c r="BJ25" s="123">
        <f>BK25+BY25+DA25</f>
        <v>29.639999999999997</v>
      </c>
      <c r="BK25" s="115">
        <f>SUM(BL25:BX25)</f>
        <v>24.159999999999997</v>
      </c>
      <c r="BL25" s="113">
        <v>13.37</v>
      </c>
      <c r="BM25" s="113">
        <v>9.68</v>
      </c>
      <c r="BN25" s="113">
        <v>1.11</v>
      </c>
      <c r="BO25" s="113"/>
      <c r="BP25" s="113"/>
      <c r="BQ25" s="113"/>
      <c r="BR25" s="113"/>
      <c r="BS25" s="113"/>
      <c r="BT25" s="113"/>
      <c r="BU25" s="113"/>
      <c r="BV25" s="113"/>
      <c r="BW25" s="113"/>
      <c r="BX25" s="113"/>
      <c r="BY25" s="126">
        <f>SUM(BZ25:CZ25)</f>
        <v>5.48</v>
      </c>
      <c r="BZ25" s="113">
        <v>0.5</v>
      </c>
      <c r="CA25" s="113">
        <v>0.5</v>
      </c>
      <c r="CB25" s="113">
        <v>0.1</v>
      </c>
      <c r="CC25" s="113"/>
      <c r="CD25" s="113"/>
      <c r="CE25" s="113">
        <v>0.5</v>
      </c>
      <c r="CF25" s="113"/>
      <c r="CG25" s="113"/>
      <c r="CH25" s="113">
        <v>0.5</v>
      </c>
      <c r="CI25" s="113"/>
      <c r="CJ25" s="113">
        <v>0.44</v>
      </c>
      <c r="CK25" s="113">
        <v>0.05</v>
      </c>
      <c r="CL25" s="113">
        <v>2.64</v>
      </c>
      <c r="CM25" s="113"/>
      <c r="CN25" s="113"/>
      <c r="CO25" s="113"/>
      <c r="CP25" s="113"/>
      <c r="CQ25" s="113"/>
      <c r="CR25" s="113"/>
      <c r="CS25" s="113"/>
      <c r="CT25" s="113"/>
      <c r="CU25" s="113"/>
      <c r="CV25" s="113"/>
      <c r="CW25" s="113"/>
      <c r="CX25" s="113"/>
      <c r="CY25" s="113"/>
      <c r="CZ25" s="113">
        <v>0.25</v>
      </c>
      <c r="DA25" s="113"/>
    </row>
    <row r="26" spans="1:105" ht="24" customHeight="1">
      <c r="A26" s="91" t="s">
        <v>116</v>
      </c>
      <c r="B26" s="91" t="s">
        <v>120</v>
      </c>
      <c r="C26" s="91"/>
      <c r="D26" s="100" t="s">
        <v>142</v>
      </c>
      <c r="E26" s="107"/>
      <c r="F26" s="107">
        <f aca="true" t="shared" si="27" ref="F26:AK26">SUM(F27:F27)</f>
        <v>209.23000000000002</v>
      </c>
      <c r="G26" s="107">
        <f t="shared" si="27"/>
        <v>0</v>
      </c>
      <c r="H26" s="107">
        <f t="shared" si="27"/>
        <v>0</v>
      </c>
      <c r="I26" s="107">
        <f t="shared" si="27"/>
        <v>0</v>
      </c>
      <c r="J26" s="107">
        <f t="shared" si="27"/>
        <v>0</v>
      </c>
      <c r="K26" s="107">
        <f t="shared" si="27"/>
        <v>0</v>
      </c>
      <c r="L26" s="107">
        <f t="shared" si="27"/>
        <v>0</v>
      </c>
      <c r="M26" s="107">
        <f t="shared" si="27"/>
        <v>0</v>
      </c>
      <c r="N26" s="107">
        <f t="shared" si="27"/>
        <v>0</v>
      </c>
      <c r="O26" s="107">
        <f t="shared" si="27"/>
        <v>0</v>
      </c>
      <c r="P26" s="107">
        <f t="shared" si="27"/>
        <v>0</v>
      </c>
      <c r="Q26" s="107">
        <f t="shared" si="27"/>
        <v>0</v>
      </c>
      <c r="R26" s="107">
        <f t="shared" si="27"/>
        <v>0</v>
      </c>
      <c r="S26" s="107">
        <f t="shared" si="27"/>
        <v>0</v>
      </c>
      <c r="T26" s="107">
        <f t="shared" si="27"/>
        <v>0</v>
      </c>
      <c r="U26" s="107">
        <f t="shared" si="27"/>
        <v>0</v>
      </c>
      <c r="V26" s="107">
        <f t="shared" si="27"/>
        <v>0</v>
      </c>
      <c r="W26" s="107">
        <f t="shared" si="27"/>
        <v>0</v>
      </c>
      <c r="X26" s="107">
        <f t="shared" si="27"/>
        <v>0</v>
      </c>
      <c r="Y26" s="107">
        <f t="shared" si="27"/>
        <v>0</v>
      </c>
      <c r="Z26" s="107">
        <f t="shared" si="27"/>
        <v>0</v>
      </c>
      <c r="AA26" s="107">
        <f t="shared" si="27"/>
        <v>0</v>
      </c>
      <c r="AB26" s="107">
        <f t="shared" si="27"/>
        <v>0</v>
      </c>
      <c r="AC26" s="107">
        <f t="shared" si="27"/>
        <v>0</v>
      </c>
      <c r="AD26" s="107">
        <f t="shared" si="27"/>
        <v>0</v>
      </c>
      <c r="AE26" s="107">
        <f t="shared" si="27"/>
        <v>0</v>
      </c>
      <c r="AF26" s="107">
        <f t="shared" si="27"/>
        <v>0</v>
      </c>
      <c r="AG26" s="107">
        <f t="shared" si="27"/>
        <v>0</v>
      </c>
      <c r="AH26" s="107">
        <f t="shared" si="27"/>
        <v>0</v>
      </c>
      <c r="AI26" s="107">
        <f t="shared" si="27"/>
        <v>0</v>
      </c>
      <c r="AJ26" s="107">
        <f t="shared" si="27"/>
        <v>0</v>
      </c>
      <c r="AK26" s="107">
        <f t="shared" si="27"/>
        <v>0</v>
      </c>
      <c r="AL26" s="107">
        <f aca="true" t="shared" si="28" ref="AL26:BQ26">SUM(AL27:AL27)</f>
        <v>0</v>
      </c>
      <c r="AM26" s="107">
        <f t="shared" si="28"/>
        <v>0</v>
      </c>
      <c r="AN26" s="107">
        <f t="shared" si="28"/>
        <v>0</v>
      </c>
      <c r="AO26" s="107">
        <f t="shared" si="28"/>
        <v>0</v>
      </c>
      <c r="AP26" s="107">
        <f t="shared" si="28"/>
        <v>0</v>
      </c>
      <c r="AQ26" s="107">
        <f t="shared" si="28"/>
        <v>0</v>
      </c>
      <c r="AR26" s="107">
        <f t="shared" si="28"/>
        <v>0</v>
      </c>
      <c r="AS26" s="107">
        <f t="shared" si="28"/>
        <v>0</v>
      </c>
      <c r="AT26" s="107">
        <f t="shared" si="28"/>
        <v>0</v>
      </c>
      <c r="AU26" s="107">
        <f t="shared" si="28"/>
        <v>0</v>
      </c>
      <c r="AV26" s="107">
        <f t="shared" si="28"/>
        <v>0</v>
      </c>
      <c r="AW26" s="107">
        <f t="shared" si="28"/>
        <v>0</v>
      </c>
      <c r="AX26" s="107">
        <f t="shared" si="28"/>
        <v>0</v>
      </c>
      <c r="AY26" s="107">
        <f t="shared" si="28"/>
        <v>0</v>
      </c>
      <c r="AZ26" s="107">
        <f t="shared" si="28"/>
        <v>0</v>
      </c>
      <c r="BA26" s="107">
        <f t="shared" si="28"/>
        <v>0</v>
      </c>
      <c r="BB26" s="107">
        <f t="shared" si="28"/>
        <v>0</v>
      </c>
      <c r="BC26" s="107">
        <f t="shared" si="28"/>
        <v>0</v>
      </c>
      <c r="BD26" s="107">
        <f t="shared" si="28"/>
        <v>0</v>
      </c>
      <c r="BE26" s="107">
        <f t="shared" si="28"/>
        <v>0</v>
      </c>
      <c r="BF26" s="107">
        <f t="shared" si="28"/>
        <v>0</v>
      </c>
      <c r="BG26" s="107">
        <f t="shared" si="28"/>
        <v>0</v>
      </c>
      <c r="BH26" s="107">
        <f t="shared" si="28"/>
        <v>0</v>
      </c>
      <c r="BI26" s="107">
        <f t="shared" si="28"/>
        <v>0</v>
      </c>
      <c r="BJ26" s="107">
        <f t="shared" si="28"/>
        <v>209.23000000000002</v>
      </c>
      <c r="BK26" s="107">
        <f t="shared" si="28"/>
        <v>167.36</v>
      </c>
      <c r="BL26" s="107">
        <f t="shared" si="28"/>
        <v>93.73</v>
      </c>
      <c r="BM26" s="107">
        <f t="shared" si="28"/>
        <v>65.82</v>
      </c>
      <c r="BN26" s="107">
        <f t="shared" si="28"/>
        <v>7.81</v>
      </c>
      <c r="BO26" s="107">
        <f t="shared" si="28"/>
        <v>0</v>
      </c>
      <c r="BP26" s="107">
        <f t="shared" si="28"/>
        <v>0</v>
      </c>
      <c r="BQ26" s="107">
        <f t="shared" si="28"/>
        <v>0</v>
      </c>
      <c r="BR26" s="107">
        <f aca="true" t="shared" si="29" ref="BR26:DA26">SUM(BR27:BR27)</f>
        <v>0</v>
      </c>
      <c r="BS26" s="107">
        <f t="shared" si="29"/>
        <v>0</v>
      </c>
      <c r="BT26" s="107">
        <f t="shared" si="29"/>
        <v>0</v>
      </c>
      <c r="BU26" s="107">
        <f t="shared" si="29"/>
        <v>0</v>
      </c>
      <c r="BV26" s="107">
        <f t="shared" si="29"/>
        <v>0</v>
      </c>
      <c r="BW26" s="107">
        <f t="shared" si="29"/>
        <v>0</v>
      </c>
      <c r="BX26" s="107">
        <f t="shared" si="29"/>
        <v>0</v>
      </c>
      <c r="BY26" s="107">
        <f t="shared" si="29"/>
        <v>41.87</v>
      </c>
      <c r="BZ26" s="107">
        <f t="shared" si="29"/>
        <v>8</v>
      </c>
      <c r="CA26" s="107">
        <f t="shared" si="29"/>
        <v>2.5</v>
      </c>
      <c r="CB26" s="107">
        <f t="shared" si="29"/>
        <v>0</v>
      </c>
      <c r="CC26" s="107">
        <f t="shared" si="29"/>
        <v>0</v>
      </c>
      <c r="CD26" s="107">
        <f t="shared" si="29"/>
        <v>0</v>
      </c>
      <c r="CE26" s="107">
        <f t="shared" si="29"/>
        <v>2.9</v>
      </c>
      <c r="CF26" s="107">
        <f t="shared" si="29"/>
        <v>0</v>
      </c>
      <c r="CG26" s="107">
        <f t="shared" si="29"/>
        <v>0</v>
      </c>
      <c r="CH26" s="107">
        <f t="shared" si="29"/>
        <v>0</v>
      </c>
      <c r="CI26" s="107">
        <f t="shared" si="29"/>
        <v>0</v>
      </c>
      <c r="CJ26" s="107">
        <f t="shared" si="29"/>
        <v>3.06</v>
      </c>
      <c r="CK26" s="107">
        <f t="shared" si="29"/>
        <v>0.32</v>
      </c>
      <c r="CL26" s="107">
        <f t="shared" si="29"/>
        <v>18.11</v>
      </c>
      <c r="CM26" s="107">
        <f t="shared" si="29"/>
        <v>0</v>
      </c>
      <c r="CN26" s="107">
        <f t="shared" si="29"/>
        <v>0</v>
      </c>
      <c r="CO26" s="107">
        <f t="shared" si="29"/>
        <v>0</v>
      </c>
      <c r="CP26" s="107">
        <f t="shared" si="29"/>
        <v>0</v>
      </c>
      <c r="CQ26" s="107">
        <f t="shared" si="29"/>
        <v>0</v>
      </c>
      <c r="CR26" s="107">
        <f t="shared" si="29"/>
        <v>0</v>
      </c>
      <c r="CS26" s="107">
        <f t="shared" si="29"/>
        <v>2.48</v>
      </c>
      <c r="CT26" s="107">
        <f t="shared" si="29"/>
        <v>0</v>
      </c>
      <c r="CU26" s="107">
        <f t="shared" si="29"/>
        <v>0</v>
      </c>
      <c r="CV26" s="107">
        <f t="shared" si="29"/>
        <v>0</v>
      </c>
      <c r="CW26" s="107">
        <f t="shared" si="29"/>
        <v>0</v>
      </c>
      <c r="CX26" s="107">
        <f t="shared" si="29"/>
        <v>4.5</v>
      </c>
      <c r="CY26" s="107">
        <f t="shared" si="29"/>
        <v>0</v>
      </c>
      <c r="CZ26" s="107">
        <f t="shared" si="29"/>
        <v>0</v>
      </c>
      <c r="DA26" s="107">
        <f t="shared" si="29"/>
        <v>0</v>
      </c>
    </row>
    <row r="27" spans="1:105" ht="24" customHeight="1">
      <c r="A27" s="93" t="s">
        <v>116</v>
      </c>
      <c r="B27" s="93" t="s">
        <v>120</v>
      </c>
      <c r="C27" s="93" t="s">
        <v>101</v>
      </c>
      <c r="D27" s="99" t="s">
        <v>143</v>
      </c>
      <c r="E27" s="108"/>
      <c r="F27" s="109">
        <f>G27+T27+AV27+BH27+BJ27</f>
        <v>209.23000000000002</v>
      </c>
      <c r="G27" s="110">
        <f>SUM(H27:S27)</f>
        <v>0</v>
      </c>
      <c r="H27" s="113"/>
      <c r="I27" s="113"/>
      <c r="J27" s="113"/>
      <c r="K27" s="113"/>
      <c r="L27" s="113"/>
      <c r="M27" s="113"/>
      <c r="N27" s="113"/>
      <c r="O27" s="113"/>
      <c r="P27" s="113"/>
      <c r="Q27" s="113"/>
      <c r="R27" s="113"/>
      <c r="S27" s="113"/>
      <c r="T27" s="109">
        <f>SUM(U27:AU27)</f>
        <v>0</v>
      </c>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5">
        <f>SUM(AW27:BG27)</f>
        <v>0</v>
      </c>
      <c r="AW27" s="113"/>
      <c r="AX27" s="113"/>
      <c r="AY27" s="113"/>
      <c r="AZ27" s="113"/>
      <c r="BA27" s="113"/>
      <c r="BB27" s="113"/>
      <c r="BC27" s="113"/>
      <c r="BD27" s="113"/>
      <c r="BE27" s="113"/>
      <c r="BF27" s="113"/>
      <c r="BG27" s="113"/>
      <c r="BH27" s="110">
        <f>BI27</f>
        <v>0</v>
      </c>
      <c r="BI27" s="113"/>
      <c r="BJ27" s="123">
        <f>BK27+BY27+DA27</f>
        <v>209.23000000000002</v>
      </c>
      <c r="BK27" s="115">
        <f>SUM(BL27:BX27)</f>
        <v>167.36</v>
      </c>
      <c r="BL27" s="113">
        <v>93.73</v>
      </c>
      <c r="BM27" s="113">
        <v>65.82</v>
      </c>
      <c r="BN27" s="113">
        <v>7.81</v>
      </c>
      <c r="BO27" s="113"/>
      <c r="BP27" s="113"/>
      <c r="BQ27" s="113"/>
      <c r="BR27" s="113"/>
      <c r="BS27" s="113"/>
      <c r="BT27" s="113"/>
      <c r="BU27" s="113"/>
      <c r="BV27" s="113"/>
      <c r="BW27" s="113"/>
      <c r="BX27" s="113"/>
      <c r="BY27" s="126">
        <f>SUM(BZ27:CZ27)</f>
        <v>41.87</v>
      </c>
      <c r="BZ27" s="113">
        <v>8</v>
      </c>
      <c r="CA27" s="113">
        <v>2.5</v>
      </c>
      <c r="CB27" s="113"/>
      <c r="CC27" s="113"/>
      <c r="CD27" s="113"/>
      <c r="CE27" s="113">
        <v>2.9</v>
      </c>
      <c r="CF27" s="113"/>
      <c r="CG27" s="113"/>
      <c r="CH27" s="113"/>
      <c r="CI27" s="113"/>
      <c r="CJ27" s="113">
        <v>3.06</v>
      </c>
      <c r="CK27" s="113">
        <v>0.32</v>
      </c>
      <c r="CL27" s="113">
        <v>18.11</v>
      </c>
      <c r="CM27" s="113"/>
      <c r="CN27" s="113"/>
      <c r="CO27" s="113"/>
      <c r="CP27" s="113"/>
      <c r="CQ27" s="113"/>
      <c r="CR27" s="113"/>
      <c r="CS27" s="113">
        <v>2.48</v>
      </c>
      <c r="CT27" s="113"/>
      <c r="CU27" s="113"/>
      <c r="CV27" s="113"/>
      <c r="CW27" s="113"/>
      <c r="CX27" s="113">
        <v>4.5</v>
      </c>
      <c r="CY27" s="113"/>
      <c r="CZ27" s="113"/>
      <c r="DA27" s="113"/>
    </row>
    <row r="28" spans="1:105" ht="24" customHeight="1">
      <c r="A28" s="91" t="s">
        <v>145</v>
      </c>
      <c r="B28" s="91"/>
      <c r="C28" s="91"/>
      <c r="D28" s="100" t="s">
        <v>62</v>
      </c>
      <c r="E28" s="107"/>
      <c r="F28" s="107">
        <f aca="true" t="shared" si="30" ref="F28:AK28">F29</f>
        <v>221.31</v>
      </c>
      <c r="G28" s="107">
        <f t="shared" si="30"/>
        <v>52.01</v>
      </c>
      <c r="H28" s="107">
        <f t="shared" si="30"/>
        <v>0</v>
      </c>
      <c r="I28" s="107">
        <f t="shared" si="30"/>
        <v>0</v>
      </c>
      <c r="J28" s="107">
        <f t="shared" si="30"/>
        <v>0</v>
      </c>
      <c r="K28" s="107">
        <f t="shared" si="30"/>
        <v>0</v>
      </c>
      <c r="L28" s="107">
        <f t="shared" si="30"/>
        <v>0</v>
      </c>
      <c r="M28" s="107">
        <f t="shared" si="30"/>
        <v>0</v>
      </c>
      <c r="N28" s="107">
        <f t="shared" si="30"/>
        <v>0</v>
      </c>
      <c r="O28" s="107">
        <f t="shared" si="30"/>
        <v>0</v>
      </c>
      <c r="P28" s="107">
        <f t="shared" si="30"/>
        <v>52.01</v>
      </c>
      <c r="Q28" s="107">
        <f t="shared" si="30"/>
        <v>0</v>
      </c>
      <c r="R28" s="107">
        <f t="shared" si="30"/>
        <v>0</v>
      </c>
      <c r="S28" s="107">
        <f t="shared" si="30"/>
        <v>0</v>
      </c>
      <c r="T28" s="107">
        <f t="shared" si="30"/>
        <v>0</v>
      </c>
      <c r="U28" s="107">
        <f t="shared" si="30"/>
        <v>0</v>
      </c>
      <c r="V28" s="107">
        <f t="shared" si="30"/>
        <v>0</v>
      </c>
      <c r="W28" s="107">
        <f t="shared" si="30"/>
        <v>0</v>
      </c>
      <c r="X28" s="107">
        <f t="shared" si="30"/>
        <v>0</v>
      </c>
      <c r="Y28" s="107">
        <f t="shared" si="30"/>
        <v>0</v>
      </c>
      <c r="Z28" s="107">
        <f t="shared" si="30"/>
        <v>0</v>
      </c>
      <c r="AA28" s="107">
        <f t="shared" si="30"/>
        <v>0</v>
      </c>
      <c r="AB28" s="107">
        <f t="shared" si="30"/>
        <v>0</v>
      </c>
      <c r="AC28" s="107">
        <f t="shared" si="30"/>
        <v>0</v>
      </c>
      <c r="AD28" s="107">
        <f t="shared" si="30"/>
        <v>0</v>
      </c>
      <c r="AE28" s="107">
        <f t="shared" si="30"/>
        <v>0</v>
      </c>
      <c r="AF28" s="107">
        <f t="shared" si="30"/>
        <v>0</v>
      </c>
      <c r="AG28" s="107">
        <f t="shared" si="30"/>
        <v>0</v>
      </c>
      <c r="AH28" s="107">
        <f t="shared" si="30"/>
        <v>0</v>
      </c>
      <c r="AI28" s="107">
        <f t="shared" si="30"/>
        <v>0</v>
      </c>
      <c r="AJ28" s="107">
        <f t="shared" si="30"/>
        <v>0</v>
      </c>
      <c r="AK28" s="107">
        <f t="shared" si="30"/>
        <v>0</v>
      </c>
      <c r="AL28" s="107">
        <f aca="true" t="shared" si="31" ref="AL28:BQ28">AL29</f>
        <v>0</v>
      </c>
      <c r="AM28" s="107">
        <f t="shared" si="31"/>
        <v>0</v>
      </c>
      <c r="AN28" s="107">
        <f t="shared" si="31"/>
        <v>0</v>
      </c>
      <c r="AO28" s="107">
        <f t="shared" si="31"/>
        <v>0</v>
      </c>
      <c r="AP28" s="107">
        <f t="shared" si="31"/>
        <v>0</v>
      </c>
      <c r="AQ28" s="107">
        <f t="shared" si="31"/>
        <v>0</v>
      </c>
      <c r="AR28" s="107">
        <f t="shared" si="31"/>
        <v>0</v>
      </c>
      <c r="AS28" s="107">
        <f t="shared" si="31"/>
        <v>0</v>
      </c>
      <c r="AT28" s="107">
        <f t="shared" si="31"/>
        <v>0</v>
      </c>
      <c r="AU28" s="107">
        <f t="shared" si="31"/>
        <v>0</v>
      </c>
      <c r="AV28" s="107">
        <f t="shared" si="31"/>
        <v>0</v>
      </c>
      <c r="AW28" s="107">
        <f t="shared" si="31"/>
        <v>0</v>
      </c>
      <c r="AX28" s="107">
        <f t="shared" si="31"/>
        <v>0</v>
      </c>
      <c r="AY28" s="107">
        <f t="shared" si="31"/>
        <v>0</v>
      </c>
      <c r="AZ28" s="107">
        <f t="shared" si="31"/>
        <v>0</v>
      </c>
      <c r="BA28" s="107">
        <f t="shared" si="31"/>
        <v>0</v>
      </c>
      <c r="BB28" s="107">
        <f t="shared" si="31"/>
        <v>0</v>
      </c>
      <c r="BC28" s="107">
        <f t="shared" si="31"/>
        <v>0</v>
      </c>
      <c r="BD28" s="107">
        <f t="shared" si="31"/>
        <v>0</v>
      </c>
      <c r="BE28" s="107">
        <f t="shared" si="31"/>
        <v>0</v>
      </c>
      <c r="BF28" s="107">
        <f t="shared" si="31"/>
        <v>0</v>
      </c>
      <c r="BG28" s="107">
        <f t="shared" si="31"/>
        <v>0</v>
      </c>
      <c r="BH28" s="107">
        <f t="shared" si="31"/>
        <v>0</v>
      </c>
      <c r="BI28" s="107">
        <f t="shared" si="31"/>
        <v>0</v>
      </c>
      <c r="BJ28" s="107">
        <f t="shared" si="31"/>
        <v>169.3</v>
      </c>
      <c r="BK28" s="107">
        <f t="shared" si="31"/>
        <v>169.3</v>
      </c>
      <c r="BL28" s="107">
        <f t="shared" si="31"/>
        <v>0</v>
      </c>
      <c r="BM28" s="107">
        <f t="shared" si="31"/>
        <v>0</v>
      </c>
      <c r="BN28" s="107">
        <f t="shared" si="31"/>
        <v>0</v>
      </c>
      <c r="BO28" s="107">
        <f t="shared" si="31"/>
        <v>0</v>
      </c>
      <c r="BP28" s="107">
        <f t="shared" si="31"/>
        <v>0</v>
      </c>
      <c r="BQ28" s="107">
        <f t="shared" si="31"/>
        <v>0</v>
      </c>
      <c r="BR28" s="107">
        <f aca="true" t="shared" si="32" ref="BR28:DA28">BR29</f>
        <v>0</v>
      </c>
      <c r="BS28" s="107">
        <f t="shared" si="32"/>
        <v>0</v>
      </c>
      <c r="BT28" s="107">
        <f t="shared" si="32"/>
        <v>0</v>
      </c>
      <c r="BU28" s="107">
        <f t="shared" si="32"/>
        <v>169.3</v>
      </c>
      <c r="BV28" s="107">
        <f t="shared" si="32"/>
        <v>0</v>
      </c>
      <c r="BW28" s="107">
        <f t="shared" si="32"/>
        <v>0</v>
      </c>
      <c r="BX28" s="107">
        <f t="shared" si="32"/>
        <v>0</v>
      </c>
      <c r="BY28" s="107">
        <f t="shared" si="32"/>
        <v>0</v>
      </c>
      <c r="BZ28" s="107">
        <f t="shared" si="32"/>
        <v>0</v>
      </c>
      <c r="CA28" s="107">
        <f t="shared" si="32"/>
        <v>0</v>
      </c>
      <c r="CB28" s="107">
        <f t="shared" si="32"/>
        <v>0</v>
      </c>
      <c r="CC28" s="107">
        <f t="shared" si="32"/>
        <v>0</v>
      </c>
      <c r="CD28" s="107">
        <f t="shared" si="32"/>
        <v>0</v>
      </c>
      <c r="CE28" s="107">
        <f t="shared" si="32"/>
        <v>0</v>
      </c>
      <c r="CF28" s="107">
        <f t="shared" si="32"/>
        <v>0</v>
      </c>
      <c r="CG28" s="107">
        <f t="shared" si="32"/>
        <v>0</v>
      </c>
      <c r="CH28" s="107">
        <f t="shared" si="32"/>
        <v>0</v>
      </c>
      <c r="CI28" s="107">
        <f t="shared" si="32"/>
        <v>0</v>
      </c>
      <c r="CJ28" s="107">
        <f t="shared" si="32"/>
        <v>0</v>
      </c>
      <c r="CK28" s="107">
        <f t="shared" si="32"/>
        <v>0</v>
      </c>
      <c r="CL28" s="107">
        <f t="shared" si="32"/>
        <v>0</v>
      </c>
      <c r="CM28" s="107">
        <f t="shared" si="32"/>
        <v>0</v>
      </c>
      <c r="CN28" s="107">
        <f t="shared" si="32"/>
        <v>0</v>
      </c>
      <c r="CO28" s="107">
        <f t="shared" si="32"/>
        <v>0</v>
      </c>
      <c r="CP28" s="107">
        <f t="shared" si="32"/>
        <v>0</v>
      </c>
      <c r="CQ28" s="107">
        <f t="shared" si="32"/>
        <v>0</v>
      </c>
      <c r="CR28" s="107">
        <f t="shared" si="32"/>
        <v>0</v>
      </c>
      <c r="CS28" s="107">
        <f t="shared" si="32"/>
        <v>0</v>
      </c>
      <c r="CT28" s="107">
        <f t="shared" si="32"/>
        <v>0</v>
      </c>
      <c r="CU28" s="107">
        <f t="shared" si="32"/>
        <v>0</v>
      </c>
      <c r="CV28" s="107">
        <f t="shared" si="32"/>
        <v>0</v>
      </c>
      <c r="CW28" s="107">
        <f t="shared" si="32"/>
        <v>0</v>
      </c>
      <c r="CX28" s="107">
        <f t="shared" si="32"/>
        <v>0</v>
      </c>
      <c r="CY28" s="107">
        <f t="shared" si="32"/>
        <v>0</v>
      </c>
      <c r="CZ28" s="107">
        <f t="shared" si="32"/>
        <v>0</v>
      </c>
      <c r="DA28" s="107">
        <f t="shared" si="32"/>
        <v>0</v>
      </c>
    </row>
    <row r="29" spans="1:105" ht="24" customHeight="1">
      <c r="A29" s="91" t="s">
        <v>145</v>
      </c>
      <c r="B29" s="91" t="s">
        <v>113</v>
      </c>
      <c r="C29" s="91"/>
      <c r="D29" s="100" t="s">
        <v>146</v>
      </c>
      <c r="E29" s="107"/>
      <c r="F29" s="107">
        <f aca="true" t="shared" si="33" ref="F29:AK29">F30</f>
        <v>221.31</v>
      </c>
      <c r="G29" s="107">
        <f t="shared" si="33"/>
        <v>52.01</v>
      </c>
      <c r="H29" s="107">
        <f t="shared" si="33"/>
        <v>0</v>
      </c>
      <c r="I29" s="107">
        <f t="shared" si="33"/>
        <v>0</v>
      </c>
      <c r="J29" s="107">
        <f t="shared" si="33"/>
        <v>0</v>
      </c>
      <c r="K29" s="107">
        <f t="shared" si="33"/>
        <v>0</v>
      </c>
      <c r="L29" s="107">
        <f t="shared" si="33"/>
        <v>0</v>
      </c>
      <c r="M29" s="107">
        <f t="shared" si="33"/>
        <v>0</v>
      </c>
      <c r="N29" s="107">
        <f t="shared" si="33"/>
        <v>0</v>
      </c>
      <c r="O29" s="107">
        <f t="shared" si="33"/>
        <v>0</v>
      </c>
      <c r="P29" s="107">
        <f t="shared" si="33"/>
        <v>52.01</v>
      </c>
      <c r="Q29" s="107">
        <f t="shared" si="33"/>
        <v>0</v>
      </c>
      <c r="R29" s="107">
        <f t="shared" si="33"/>
        <v>0</v>
      </c>
      <c r="S29" s="107">
        <f t="shared" si="33"/>
        <v>0</v>
      </c>
      <c r="T29" s="107">
        <f t="shared" si="33"/>
        <v>0</v>
      </c>
      <c r="U29" s="107">
        <f t="shared" si="33"/>
        <v>0</v>
      </c>
      <c r="V29" s="107">
        <f t="shared" si="33"/>
        <v>0</v>
      </c>
      <c r="W29" s="107">
        <f t="shared" si="33"/>
        <v>0</v>
      </c>
      <c r="X29" s="107">
        <f t="shared" si="33"/>
        <v>0</v>
      </c>
      <c r="Y29" s="107">
        <f t="shared" si="33"/>
        <v>0</v>
      </c>
      <c r="Z29" s="107">
        <f t="shared" si="33"/>
        <v>0</v>
      </c>
      <c r="AA29" s="107">
        <f t="shared" si="33"/>
        <v>0</v>
      </c>
      <c r="AB29" s="107">
        <f t="shared" si="33"/>
        <v>0</v>
      </c>
      <c r="AC29" s="107">
        <f t="shared" si="33"/>
        <v>0</v>
      </c>
      <c r="AD29" s="107">
        <f t="shared" si="33"/>
        <v>0</v>
      </c>
      <c r="AE29" s="107">
        <f t="shared" si="33"/>
        <v>0</v>
      </c>
      <c r="AF29" s="107">
        <f t="shared" si="33"/>
        <v>0</v>
      </c>
      <c r="AG29" s="107">
        <f t="shared" si="33"/>
        <v>0</v>
      </c>
      <c r="AH29" s="107">
        <f t="shared" si="33"/>
        <v>0</v>
      </c>
      <c r="AI29" s="107">
        <f t="shared" si="33"/>
        <v>0</v>
      </c>
      <c r="AJ29" s="107">
        <f t="shared" si="33"/>
        <v>0</v>
      </c>
      <c r="AK29" s="107">
        <f t="shared" si="33"/>
        <v>0</v>
      </c>
      <c r="AL29" s="107">
        <f aca="true" t="shared" si="34" ref="AL29:BQ29">AL30</f>
        <v>0</v>
      </c>
      <c r="AM29" s="107">
        <f t="shared" si="34"/>
        <v>0</v>
      </c>
      <c r="AN29" s="107">
        <f t="shared" si="34"/>
        <v>0</v>
      </c>
      <c r="AO29" s="107">
        <f t="shared" si="34"/>
        <v>0</v>
      </c>
      <c r="AP29" s="107">
        <f t="shared" si="34"/>
        <v>0</v>
      </c>
      <c r="AQ29" s="107">
        <f t="shared" si="34"/>
        <v>0</v>
      </c>
      <c r="AR29" s="107">
        <f t="shared" si="34"/>
        <v>0</v>
      </c>
      <c r="AS29" s="107">
        <f t="shared" si="34"/>
        <v>0</v>
      </c>
      <c r="AT29" s="107">
        <f t="shared" si="34"/>
        <v>0</v>
      </c>
      <c r="AU29" s="107">
        <f t="shared" si="34"/>
        <v>0</v>
      </c>
      <c r="AV29" s="107">
        <f t="shared" si="34"/>
        <v>0</v>
      </c>
      <c r="AW29" s="107">
        <f t="shared" si="34"/>
        <v>0</v>
      </c>
      <c r="AX29" s="107">
        <f t="shared" si="34"/>
        <v>0</v>
      </c>
      <c r="AY29" s="107">
        <f t="shared" si="34"/>
        <v>0</v>
      </c>
      <c r="AZ29" s="107">
        <f t="shared" si="34"/>
        <v>0</v>
      </c>
      <c r="BA29" s="107">
        <f t="shared" si="34"/>
        <v>0</v>
      </c>
      <c r="BB29" s="107">
        <f t="shared" si="34"/>
        <v>0</v>
      </c>
      <c r="BC29" s="107">
        <f t="shared" si="34"/>
        <v>0</v>
      </c>
      <c r="BD29" s="107">
        <f t="shared" si="34"/>
        <v>0</v>
      </c>
      <c r="BE29" s="107">
        <f t="shared" si="34"/>
        <v>0</v>
      </c>
      <c r="BF29" s="107">
        <f t="shared" si="34"/>
        <v>0</v>
      </c>
      <c r="BG29" s="107">
        <f t="shared" si="34"/>
        <v>0</v>
      </c>
      <c r="BH29" s="107">
        <f t="shared" si="34"/>
        <v>0</v>
      </c>
      <c r="BI29" s="107">
        <f t="shared" si="34"/>
        <v>0</v>
      </c>
      <c r="BJ29" s="107">
        <f t="shared" si="34"/>
        <v>169.3</v>
      </c>
      <c r="BK29" s="107">
        <f t="shared" si="34"/>
        <v>169.3</v>
      </c>
      <c r="BL29" s="107">
        <f t="shared" si="34"/>
        <v>0</v>
      </c>
      <c r="BM29" s="107">
        <f t="shared" si="34"/>
        <v>0</v>
      </c>
      <c r="BN29" s="107">
        <f t="shared" si="34"/>
        <v>0</v>
      </c>
      <c r="BO29" s="107">
        <f t="shared" si="34"/>
        <v>0</v>
      </c>
      <c r="BP29" s="107">
        <f t="shared" si="34"/>
        <v>0</v>
      </c>
      <c r="BQ29" s="107">
        <f t="shared" si="34"/>
        <v>0</v>
      </c>
      <c r="BR29" s="107">
        <f aca="true" t="shared" si="35" ref="BR29:DA29">BR30</f>
        <v>0</v>
      </c>
      <c r="BS29" s="107">
        <f t="shared" si="35"/>
        <v>0</v>
      </c>
      <c r="BT29" s="107">
        <f t="shared" si="35"/>
        <v>0</v>
      </c>
      <c r="BU29" s="107">
        <f t="shared" si="35"/>
        <v>169.3</v>
      </c>
      <c r="BV29" s="107">
        <f t="shared" si="35"/>
        <v>0</v>
      </c>
      <c r="BW29" s="107">
        <f t="shared" si="35"/>
        <v>0</v>
      </c>
      <c r="BX29" s="107">
        <f t="shared" si="35"/>
        <v>0</v>
      </c>
      <c r="BY29" s="107">
        <f t="shared" si="35"/>
        <v>0</v>
      </c>
      <c r="BZ29" s="107">
        <f t="shared" si="35"/>
        <v>0</v>
      </c>
      <c r="CA29" s="107">
        <f t="shared" si="35"/>
        <v>0</v>
      </c>
      <c r="CB29" s="107">
        <f t="shared" si="35"/>
        <v>0</v>
      </c>
      <c r="CC29" s="107">
        <f t="shared" si="35"/>
        <v>0</v>
      </c>
      <c r="CD29" s="107">
        <f t="shared" si="35"/>
        <v>0</v>
      </c>
      <c r="CE29" s="107">
        <f t="shared" si="35"/>
        <v>0</v>
      </c>
      <c r="CF29" s="107">
        <f t="shared" si="35"/>
        <v>0</v>
      </c>
      <c r="CG29" s="107">
        <f t="shared" si="35"/>
        <v>0</v>
      </c>
      <c r="CH29" s="107">
        <f t="shared" si="35"/>
        <v>0</v>
      </c>
      <c r="CI29" s="107">
        <f t="shared" si="35"/>
        <v>0</v>
      </c>
      <c r="CJ29" s="107">
        <f t="shared" si="35"/>
        <v>0</v>
      </c>
      <c r="CK29" s="107">
        <f t="shared" si="35"/>
        <v>0</v>
      </c>
      <c r="CL29" s="107">
        <f t="shared" si="35"/>
        <v>0</v>
      </c>
      <c r="CM29" s="107">
        <f t="shared" si="35"/>
        <v>0</v>
      </c>
      <c r="CN29" s="107">
        <f t="shared" si="35"/>
        <v>0</v>
      </c>
      <c r="CO29" s="107">
        <f t="shared" si="35"/>
        <v>0</v>
      </c>
      <c r="CP29" s="107">
        <f t="shared" si="35"/>
        <v>0</v>
      </c>
      <c r="CQ29" s="107">
        <f t="shared" si="35"/>
        <v>0</v>
      </c>
      <c r="CR29" s="107">
        <f t="shared" si="35"/>
        <v>0</v>
      </c>
      <c r="CS29" s="107">
        <f t="shared" si="35"/>
        <v>0</v>
      </c>
      <c r="CT29" s="107">
        <f t="shared" si="35"/>
        <v>0</v>
      </c>
      <c r="CU29" s="107">
        <f t="shared" si="35"/>
        <v>0</v>
      </c>
      <c r="CV29" s="107">
        <f t="shared" si="35"/>
        <v>0</v>
      </c>
      <c r="CW29" s="107">
        <f t="shared" si="35"/>
        <v>0</v>
      </c>
      <c r="CX29" s="107">
        <f t="shared" si="35"/>
        <v>0</v>
      </c>
      <c r="CY29" s="107">
        <f t="shared" si="35"/>
        <v>0</v>
      </c>
      <c r="CZ29" s="107">
        <f t="shared" si="35"/>
        <v>0</v>
      </c>
      <c r="DA29" s="107">
        <f t="shared" si="35"/>
        <v>0</v>
      </c>
    </row>
    <row r="30" spans="1:105" ht="24" customHeight="1">
      <c r="A30" s="93" t="s">
        <v>145</v>
      </c>
      <c r="B30" s="93" t="s">
        <v>113</v>
      </c>
      <c r="C30" s="93" t="s">
        <v>101</v>
      </c>
      <c r="D30" s="99" t="s">
        <v>147</v>
      </c>
      <c r="E30" s="108"/>
      <c r="F30" s="109">
        <f>G30+T30+AV30+BH30+BJ30</f>
        <v>221.31</v>
      </c>
      <c r="G30" s="110">
        <f>SUM(H30:S30)</f>
        <v>52.01</v>
      </c>
      <c r="H30" s="113"/>
      <c r="I30" s="113"/>
      <c r="J30" s="113"/>
      <c r="K30" s="113"/>
      <c r="L30" s="113"/>
      <c r="M30" s="113"/>
      <c r="N30" s="113"/>
      <c r="O30" s="113"/>
      <c r="P30" s="113">
        <v>52.01</v>
      </c>
      <c r="Q30" s="113"/>
      <c r="R30" s="113"/>
      <c r="S30" s="113"/>
      <c r="T30" s="109">
        <f>SUM(U30:AU30)</f>
        <v>0</v>
      </c>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5">
        <f>SUM(AW30:BG30)</f>
        <v>0</v>
      </c>
      <c r="AW30" s="113"/>
      <c r="AX30" s="113"/>
      <c r="AY30" s="113"/>
      <c r="AZ30" s="113"/>
      <c r="BA30" s="113"/>
      <c r="BB30" s="113"/>
      <c r="BC30" s="113"/>
      <c r="BD30" s="113"/>
      <c r="BE30" s="113"/>
      <c r="BF30" s="113"/>
      <c r="BG30" s="113"/>
      <c r="BH30" s="110">
        <f>BI30</f>
        <v>0</v>
      </c>
      <c r="BI30" s="113"/>
      <c r="BJ30" s="123">
        <f>BK30+BY30+DA30</f>
        <v>169.3</v>
      </c>
      <c r="BK30" s="115">
        <f>SUM(BL30:BX30)</f>
        <v>169.3</v>
      </c>
      <c r="BL30" s="113"/>
      <c r="BM30" s="113"/>
      <c r="BN30" s="113"/>
      <c r="BO30" s="113"/>
      <c r="BP30" s="113"/>
      <c r="BQ30" s="113"/>
      <c r="BR30" s="113"/>
      <c r="BS30" s="113"/>
      <c r="BT30" s="113"/>
      <c r="BU30" s="113">
        <v>169.3</v>
      </c>
      <c r="BV30" s="113"/>
      <c r="BW30" s="113"/>
      <c r="BX30" s="113"/>
      <c r="BY30" s="126">
        <f>SUM(BZ30:CZ30)</f>
        <v>0</v>
      </c>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row>
    <row r="31" spans="1:105" ht="24" customHeight="1">
      <c r="A31" s="91" t="s">
        <v>148</v>
      </c>
      <c r="B31" s="91"/>
      <c r="C31" s="91"/>
      <c r="D31" s="100" t="s">
        <v>64</v>
      </c>
      <c r="E31" s="107"/>
      <c r="F31" s="107">
        <f aca="true" t="shared" si="36" ref="F31:AK31">F32</f>
        <v>281.63</v>
      </c>
      <c r="G31" s="107">
        <f t="shared" si="36"/>
        <v>0</v>
      </c>
      <c r="H31" s="107">
        <f t="shared" si="36"/>
        <v>0</v>
      </c>
      <c r="I31" s="107">
        <f t="shared" si="36"/>
        <v>0</v>
      </c>
      <c r="J31" s="107">
        <f t="shared" si="36"/>
        <v>0</v>
      </c>
      <c r="K31" s="107">
        <f t="shared" si="36"/>
        <v>0</v>
      </c>
      <c r="L31" s="107">
        <f t="shared" si="36"/>
        <v>0</v>
      </c>
      <c r="M31" s="107">
        <f t="shared" si="36"/>
        <v>0</v>
      </c>
      <c r="N31" s="107">
        <f t="shared" si="36"/>
        <v>0</v>
      </c>
      <c r="O31" s="107">
        <f t="shared" si="36"/>
        <v>0</v>
      </c>
      <c r="P31" s="107">
        <f t="shared" si="36"/>
        <v>0</v>
      </c>
      <c r="Q31" s="107">
        <f t="shared" si="36"/>
        <v>0</v>
      </c>
      <c r="R31" s="107">
        <f t="shared" si="36"/>
        <v>0</v>
      </c>
      <c r="S31" s="107">
        <f t="shared" si="36"/>
        <v>0</v>
      </c>
      <c r="T31" s="107">
        <f t="shared" si="36"/>
        <v>0</v>
      </c>
      <c r="U31" s="107">
        <f t="shared" si="36"/>
        <v>0</v>
      </c>
      <c r="V31" s="107">
        <f t="shared" si="36"/>
        <v>0</v>
      </c>
      <c r="W31" s="107">
        <f t="shared" si="36"/>
        <v>0</v>
      </c>
      <c r="X31" s="107">
        <f t="shared" si="36"/>
        <v>0</v>
      </c>
      <c r="Y31" s="107">
        <f t="shared" si="36"/>
        <v>0</v>
      </c>
      <c r="Z31" s="107">
        <f t="shared" si="36"/>
        <v>0</v>
      </c>
      <c r="AA31" s="107">
        <f t="shared" si="36"/>
        <v>0</v>
      </c>
      <c r="AB31" s="107">
        <f t="shared" si="36"/>
        <v>0</v>
      </c>
      <c r="AC31" s="107">
        <f t="shared" si="36"/>
        <v>0</v>
      </c>
      <c r="AD31" s="107">
        <f t="shared" si="36"/>
        <v>0</v>
      </c>
      <c r="AE31" s="107">
        <f t="shared" si="36"/>
        <v>0</v>
      </c>
      <c r="AF31" s="107">
        <f t="shared" si="36"/>
        <v>0</v>
      </c>
      <c r="AG31" s="107">
        <f t="shared" si="36"/>
        <v>0</v>
      </c>
      <c r="AH31" s="107">
        <f t="shared" si="36"/>
        <v>0</v>
      </c>
      <c r="AI31" s="107">
        <f t="shared" si="36"/>
        <v>0</v>
      </c>
      <c r="AJ31" s="107">
        <f t="shared" si="36"/>
        <v>0</v>
      </c>
      <c r="AK31" s="107">
        <f t="shared" si="36"/>
        <v>0</v>
      </c>
      <c r="AL31" s="107">
        <f aca="true" t="shared" si="37" ref="AL31:BQ31">AL32</f>
        <v>0</v>
      </c>
      <c r="AM31" s="107">
        <f t="shared" si="37"/>
        <v>0</v>
      </c>
      <c r="AN31" s="107">
        <f t="shared" si="37"/>
        <v>0</v>
      </c>
      <c r="AO31" s="107">
        <f t="shared" si="37"/>
        <v>0</v>
      </c>
      <c r="AP31" s="107">
        <f t="shared" si="37"/>
        <v>0</v>
      </c>
      <c r="AQ31" s="107">
        <f t="shared" si="37"/>
        <v>0</v>
      </c>
      <c r="AR31" s="107">
        <f t="shared" si="37"/>
        <v>0</v>
      </c>
      <c r="AS31" s="107">
        <f t="shared" si="37"/>
        <v>0</v>
      </c>
      <c r="AT31" s="107">
        <f t="shared" si="37"/>
        <v>0</v>
      </c>
      <c r="AU31" s="107">
        <f t="shared" si="37"/>
        <v>0</v>
      </c>
      <c r="AV31" s="107">
        <f t="shared" si="37"/>
        <v>0</v>
      </c>
      <c r="AW31" s="107">
        <f t="shared" si="37"/>
        <v>0</v>
      </c>
      <c r="AX31" s="107">
        <f t="shared" si="37"/>
        <v>0</v>
      </c>
      <c r="AY31" s="107">
        <f t="shared" si="37"/>
        <v>0</v>
      </c>
      <c r="AZ31" s="107">
        <f t="shared" si="37"/>
        <v>0</v>
      </c>
      <c r="BA31" s="107">
        <f t="shared" si="37"/>
        <v>0</v>
      </c>
      <c r="BB31" s="107">
        <f t="shared" si="37"/>
        <v>0</v>
      </c>
      <c r="BC31" s="107">
        <f t="shared" si="37"/>
        <v>0</v>
      </c>
      <c r="BD31" s="107">
        <f t="shared" si="37"/>
        <v>0</v>
      </c>
      <c r="BE31" s="107">
        <f t="shared" si="37"/>
        <v>0</v>
      </c>
      <c r="BF31" s="107">
        <f t="shared" si="37"/>
        <v>0</v>
      </c>
      <c r="BG31" s="107">
        <f t="shared" si="37"/>
        <v>0</v>
      </c>
      <c r="BH31" s="107">
        <f t="shared" si="37"/>
        <v>0</v>
      </c>
      <c r="BI31" s="107">
        <f t="shared" si="37"/>
        <v>0</v>
      </c>
      <c r="BJ31" s="107">
        <f t="shared" si="37"/>
        <v>281.63</v>
      </c>
      <c r="BK31" s="107">
        <f t="shared" si="37"/>
        <v>247.32999999999998</v>
      </c>
      <c r="BL31" s="107">
        <f t="shared" si="37"/>
        <v>138.44</v>
      </c>
      <c r="BM31" s="107">
        <f t="shared" si="37"/>
        <v>0</v>
      </c>
      <c r="BN31" s="107">
        <f t="shared" si="37"/>
        <v>11.54</v>
      </c>
      <c r="BO31" s="107">
        <f t="shared" si="37"/>
        <v>97.35</v>
      </c>
      <c r="BP31" s="107">
        <f t="shared" si="37"/>
        <v>0</v>
      </c>
      <c r="BQ31" s="107">
        <f t="shared" si="37"/>
        <v>0</v>
      </c>
      <c r="BR31" s="107">
        <f aca="true" t="shared" si="38" ref="BR31:DA31">BR32</f>
        <v>0</v>
      </c>
      <c r="BS31" s="107">
        <f t="shared" si="38"/>
        <v>0</v>
      </c>
      <c r="BT31" s="107">
        <f t="shared" si="38"/>
        <v>0</v>
      </c>
      <c r="BU31" s="107">
        <f t="shared" si="38"/>
        <v>0</v>
      </c>
      <c r="BV31" s="107">
        <f t="shared" si="38"/>
        <v>0</v>
      </c>
      <c r="BW31" s="107">
        <f t="shared" si="38"/>
        <v>0</v>
      </c>
      <c r="BX31" s="107">
        <f t="shared" si="38"/>
        <v>0</v>
      </c>
      <c r="BY31" s="107">
        <f t="shared" si="38"/>
        <v>34.3</v>
      </c>
      <c r="BZ31" s="107">
        <f t="shared" si="38"/>
        <v>12.88</v>
      </c>
      <c r="CA31" s="107">
        <f t="shared" si="38"/>
        <v>1.75</v>
      </c>
      <c r="CB31" s="107">
        <f t="shared" si="38"/>
        <v>0.5</v>
      </c>
      <c r="CC31" s="107">
        <f t="shared" si="38"/>
        <v>0.18</v>
      </c>
      <c r="CD31" s="107">
        <f t="shared" si="38"/>
        <v>0.92</v>
      </c>
      <c r="CE31" s="107">
        <f t="shared" si="38"/>
        <v>2.6</v>
      </c>
      <c r="CF31" s="107">
        <f t="shared" si="38"/>
        <v>5.27</v>
      </c>
      <c r="CG31" s="107">
        <f t="shared" si="38"/>
        <v>0</v>
      </c>
      <c r="CH31" s="107">
        <f t="shared" si="38"/>
        <v>3.9</v>
      </c>
      <c r="CI31" s="107">
        <f t="shared" si="38"/>
        <v>0</v>
      </c>
      <c r="CJ31" s="107">
        <f t="shared" si="38"/>
        <v>4.53</v>
      </c>
      <c r="CK31" s="107">
        <f t="shared" si="38"/>
        <v>0.47</v>
      </c>
      <c r="CL31" s="107">
        <f t="shared" si="38"/>
        <v>0</v>
      </c>
      <c r="CM31" s="107">
        <f t="shared" si="38"/>
        <v>0</v>
      </c>
      <c r="CN31" s="107">
        <f t="shared" si="38"/>
        <v>0</v>
      </c>
      <c r="CO31" s="107">
        <f t="shared" si="38"/>
        <v>0</v>
      </c>
      <c r="CP31" s="107">
        <f t="shared" si="38"/>
        <v>0</v>
      </c>
      <c r="CQ31" s="107">
        <f t="shared" si="38"/>
        <v>0</v>
      </c>
      <c r="CR31" s="107">
        <f t="shared" si="38"/>
        <v>0</v>
      </c>
      <c r="CS31" s="107">
        <f t="shared" si="38"/>
        <v>0.4</v>
      </c>
      <c r="CT31" s="107">
        <f t="shared" si="38"/>
        <v>0.3</v>
      </c>
      <c r="CU31" s="107">
        <f t="shared" si="38"/>
        <v>0</v>
      </c>
      <c r="CV31" s="107">
        <f t="shared" si="38"/>
        <v>0.1</v>
      </c>
      <c r="CW31" s="107">
        <f t="shared" si="38"/>
        <v>0</v>
      </c>
      <c r="CX31" s="107">
        <f t="shared" si="38"/>
        <v>0</v>
      </c>
      <c r="CY31" s="107">
        <f t="shared" si="38"/>
        <v>0.5</v>
      </c>
      <c r="CZ31" s="107">
        <f t="shared" si="38"/>
        <v>0</v>
      </c>
      <c r="DA31" s="107">
        <f t="shared" si="38"/>
        <v>0</v>
      </c>
    </row>
    <row r="32" spans="1:105" ht="24" customHeight="1">
      <c r="A32" s="91" t="s">
        <v>148</v>
      </c>
      <c r="B32" s="91" t="s">
        <v>101</v>
      </c>
      <c r="C32" s="91"/>
      <c r="D32" s="100" t="s">
        <v>149</v>
      </c>
      <c r="E32" s="107"/>
      <c r="F32" s="107">
        <f aca="true" t="shared" si="39" ref="F32:AK32">SUM(F33:F33)</f>
        <v>281.63</v>
      </c>
      <c r="G32" s="107">
        <f t="shared" si="39"/>
        <v>0</v>
      </c>
      <c r="H32" s="107">
        <f t="shared" si="39"/>
        <v>0</v>
      </c>
      <c r="I32" s="107">
        <f t="shared" si="39"/>
        <v>0</v>
      </c>
      <c r="J32" s="107">
        <f t="shared" si="39"/>
        <v>0</v>
      </c>
      <c r="K32" s="107">
        <f t="shared" si="39"/>
        <v>0</v>
      </c>
      <c r="L32" s="107">
        <f t="shared" si="39"/>
        <v>0</v>
      </c>
      <c r="M32" s="107">
        <f t="shared" si="39"/>
        <v>0</v>
      </c>
      <c r="N32" s="107">
        <f t="shared" si="39"/>
        <v>0</v>
      </c>
      <c r="O32" s="107">
        <f t="shared" si="39"/>
        <v>0</v>
      </c>
      <c r="P32" s="107">
        <f t="shared" si="39"/>
        <v>0</v>
      </c>
      <c r="Q32" s="107">
        <f t="shared" si="39"/>
        <v>0</v>
      </c>
      <c r="R32" s="107">
        <f t="shared" si="39"/>
        <v>0</v>
      </c>
      <c r="S32" s="107">
        <f t="shared" si="39"/>
        <v>0</v>
      </c>
      <c r="T32" s="107">
        <f t="shared" si="39"/>
        <v>0</v>
      </c>
      <c r="U32" s="107">
        <f t="shared" si="39"/>
        <v>0</v>
      </c>
      <c r="V32" s="107">
        <f t="shared" si="39"/>
        <v>0</v>
      </c>
      <c r="W32" s="107">
        <f t="shared" si="39"/>
        <v>0</v>
      </c>
      <c r="X32" s="107">
        <f t="shared" si="39"/>
        <v>0</v>
      </c>
      <c r="Y32" s="107">
        <f t="shared" si="39"/>
        <v>0</v>
      </c>
      <c r="Z32" s="107">
        <f t="shared" si="39"/>
        <v>0</v>
      </c>
      <c r="AA32" s="107">
        <f t="shared" si="39"/>
        <v>0</v>
      </c>
      <c r="AB32" s="107">
        <f t="shared" si="39"/>
        <v>0</v>
      </c>
      <c r="AC32" s="107">
        <f t="shared" si="39"/>
        <v>0</v>
      </c>
      <c r="AD32" s="107">
        <f t="shared" si="39"/>
        <v>0</v>
      </c>
      <c r="AE32" s="107">
        <f t="shared" si="39"/>
        <v>0</v>
      </c>
      <c r="AF32" s="107">
        <f t="shared" si="39"/>
        <v>0</v>
      </c>
      <c r="AG32" s="107">
        <f t="shared" si="39"/>
        <v>0</v>
      </c>
      <c r="AH32" s="107">
        <f t="shared" si="39"/>
        <v>0</v>
      </c>
      <c r="AI32" s="107">
        <f t="shared" si="39"/>
        <v>0</v>
      </c>
      <c r="AJ32" s="107">
        <f t="shared" si="39"/>
        <v>0</v>
      </c>
      <c r="AK32" s="107">
        <f t="shared" si="39"/>
        <v>0</v>
      </c>
      <c r="AL32" s="107">
        <f aca="true" t="shared" si="40" ref="AL32:BQ32">SUM(AL33:AL33)</f>
        <v>0</v>
      </c>
      <c r="AM32" s="107">
        <f t="shared" si="40"/>
        <v>0</v>
      </c>
      <c r="AN32" s="107">
        <f t="shared" si="40"/>
        <v>0</v>
      </c>
      <c r="AO32" s="107">
        <f t="shared" si="40"/>
        <v>0</v>
      </c>
      <c r="AP32" s="107">
        <f t="shared" si="40"/>
        <v>0</v>
      </c>
      <c r="AQ32" s="107">
        <f t="shared" si="40"/>
        <v>0</v>
      </c>
      <c r="AR32" s="107">
        <f t="shared" si="40"/>
        <v>0</v>
      </c>
      <c r="AS32" s="107">
        <f t="shared" si="40"/>
        <v>0</v>
      </c>
      <c r="AT32" s="107">
        <f t="shared" si="40"/>
        <v>0</v>
      </c>
      <c r="AU32" s="107">
        <f t="shared" si="40"/>
        <v>0</v>
      </c>
      <c r="AV32" s="107">
        <f t="shared" si="40"/>
        <v>0</v>
      </c>
      <c r="AW32" s="107">
        <f t="shared" si="40"/>
        <v>0</v>
      </c>
      <c r="AX32" s="107">
        <f t="shared" si="40"/>
        <v>0</v>
      </c>
      <c r="AY32" s="107">
        <f t="shared" si="40"/>
        <v>0</v>
      </c>
      <c r="AZ32" s="107">
        <f t="shared" si="40"/>
        <v>0</v>
      </c>
      <c r="BA32" s="107">
        <f t="shared" si="40"/>
        <v>0</v>
      </c>
      <c r="BB32" s="107">
        <f t="shared" si="40"/>
        <v>0</v>
      </c>
      <c r="BC32" s="107">
        <f t="shared" si="40"/>
        <v>0</v>
      </c>
      <c r="BD32" s="107">
        <f t="shared" si="40"/>
        <v>0</v>
      </c>
      <c r="BE32" s="107">
        <f t="shared" si="40"/>
        <v>0</v>
      </c>
      <c r="BF32" s="107">
        <f t="shared" si="40"/>
        <v>0</v>
      </c>
      <c r="BG32" s="107">
        <f t="shared" si="40"/>
        <v>0</v>
      </c>
      <c r="BH32" s="107">
        <f t="shared" si="40"/>
        <v>0</v>
      </c>
      <c r="BI32" s="107">
        <f t="shared" si="40"/>
        <v>0</v>
      </c>
      <c r="BJ32" s="107">
        <f t="shared" si="40"/>
        <v>281.63</v>
      </c>
      <c r="BK32" s="107">
        <f t="shared" si="40"/>
        <v>247.32999999999998</v>
      </c>
      <c r="BL32" s="107">
        <f t="shared" si="40"/>
        <v>138.44</v>
      </c>
      <c r="BM32" s="107">
        <f t="shared" si="40"/>
        <v>0</v>
      </c>
      <c r="BN32" s="107">
        <f t="shared" si="40"/>
        <v>11.54</v>
      </c>
      <c r="BO32" s="107">
        <f t="shared" si="40"/>
        <v>97.35</v>
      </c>
      <c r="BP32" s="107">
        <f t="shared" si="40"/>
        <v>0</v>
      </c>
      <c r="BQ32" s="107">
        <f t="shared" si="40"/>
        <v>0</v>
      </c>
      <c r="BR32" s="107">
        <f aca="true" t="shared" si="41" ref="BR32:DA32">SUM(BR33:BR33)</f>
        <v>0</v>
      </c>
      <c r="BS32" s="107">
        <f t="shared" si="41"/>
        <v>0</v>
      </c>
      <c r="BT32" s="107">
        <f t="shared" si="41"/>
        <v>0</v>
      </c>
      <c r="BU32" s="107">
        <f t="shared" si="41"/>
        <v>0</v>
      </c>
      <c r="BV32" s="107">
        <f t="shared" si="41"/>
        <v>0</v>
      </c>
      <c r="BW32" s="107">
        <f t="shared" si="41"/>
        <v>0</v>
      </c>
      <c r="BX32" s="107">
        <f t="shared" si="41"/>
        <v>0</v>
      </c>
      <c r="BY32" s="107">
        <f t="shared" si="41"/>
        <v>34.3</v>
      </c>
      <c r="BZ32" s="107">
        <f t="shared" si="41"/>
        <v>12.88</v>
      </c>
      <c r="CA32" s="107">
        <f t="shared" si="41"/>
        <v>1.75</v>
      </c>
      <c r="CB32" s="107">
        <f t="shared" si="41"/>
        <v>0.5</v>
      </c>
      <c r="CC32" s="107">
        <f t="shared" si="41"/>
        <v>0.18</v>
      </c>
      <c r="CD32" s="107">
        <f t="shared" si="41"/>
        <v>0.92</v>
      </c>
      <c r="CE32" s="107">
        <f t="shared" si="41"/>
        <v>2.6</v>
      </c>
      <c r="CF32" s="107">
        <f t="shared" si="41"/>
        <v>5.27</v>
      </c>
      <c r="CG32" s="107">
        <f t="shared" si="41"/>
        <v>0</v>
      </c>
      <c r="CH32" s="107">
        <f t="shared" si="41"/>
        <v>3.9</v>
      </c>
      <c r="CI32" s="107">
        <f t="shared" si="41"/>
        <v>0</v>
      </c>
      <c r="CJ32" s="107">
        <f t="shared" si="41"/>
        <v>4.53</v>
      </c>
      <c r="CK32" s="107">
        <f t="shared" si="41"/>
        <v>0.47</v>
      </c>
      <c r="CL32" s="107">
        <f t="shared" si="41"/>
        <v>0</v>
      </c>
      <c r="CM32" s="107">
        <f t="shared" si="41"/>
        <v>0</v>
      </c>
      <c r="CN32" s="107">
        <f t="shared" si="41"/>
        <v>0</v>
      </c>
      <c r="CO32" s="107">
        <f t="shared" si="41"/>
        <v>0</v>
      </c>
      <c r="CP32" s="107">
        <f t="shared" si="41"/>
        <v>0</v>
      </c>
      <c r="CQ32" s="107">
        <f t="shared" si="41"/>
        <v>0</v>
      </c>
      <c r="CR32" s="107">
        <f t="shared" si="41"/>
        <v>0</v>
      </c>
      <c r="CS32" s="107">
        <f t="shared" si="41"/>
        <v>0.4</v>
      </c>
      <c r="CT32" s="107">
        <f t="shared" si="41"/>
        <v>0.3</v>
      </c>
      <c r="CU32" s="107">
        <f t="shared" si="41"/>
        <v>0</v>
      </c>
      <c r="CV32" s="107">
        <f t="shared" si="41"/>
        <v>0.1</v>
      </c>
      <c r="CW32" s="107">
        <f t="shared" si="41"/>
        <v>0</v>
      </c>
      <c r="CX32" s="107">
        <f t="shared" si="41"/>
        <v>0</v>
      </c>
      <c r="CY32" s="107">
        <f t="shared" si="41"/>
        <v>0.5</v>
      </c>
      <c r="CZ32" s="107">
        <f t="shared" si="41"/>
        <v>0</v>
      </c>
      <c r="DA32" s="107">
        <f t="shared" si="41"/>
        <v>0</v>
      </c>
    </row>
    <row r="33" spans="1:105" ht="24" customHeight="1">
      <c r="A33" s="93" t="s">
        <v>148</v>
      </c>
      <c r="B33" s="93" t="s">
        <v>101</v>
      </c>
      <c r="C33" s="93" t="s">
        <v>139</v>
      </c>
      <c r="D33" s="99" t="s">
        <v>119</v>
      </c>
      <c r="E33" s="108"/>
      <c r="F33" s="109">
        <f>G33+T33+AV33+BH33+BJ33</f>
        <v>281.63</v>
      </c>
      <c r="G33" s="110">
        <f>SUM(H33:S33)</f>
        <v>0</v>
      </c>
      <c r="H33" s="113"/>
      <c r="I33" s="113"/>
      <c r="J33" s="113"/>
      <c r="K33" s="113"/>
      <c r="L33" s="113"/>
      <c r="M33" s="113"/>
      <c r="N33" s="113"/>
      <c r="O33" s="113"/>
      <c r="P33" s="113"/>
      <c r="Q33" s="113"/>
      <c r="R33" s="113"/>
      <c r="S33" s="113"/>
      <c r="T33" s="109">
        <f>SUM(U33:AU33)</f>
        <v>0</v>
      </c>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5">
        <f>SUM(AW33:BG33)</f>
        <v>0</v>
      </c>
      <c r="AW33" s="113"/>
      <c r="AX33" s="113"/>
      <c r="AY33" s="113"/>
      <c r="AZ33" s="113"/>
      <c r="BA33" s="113"/>
      <c r="BB33" s="113"/>
      <c r="BC33" s="113"/>
      <c r="BD33" s="113"/>
      <c r="BE33" s="113"/>
      <c r="BF33" s="113"/>
      <c r="BG33" s="113"/>
      <c r="BH33" s="110">
        <f>BI33</f>
        <v>0</v>
      </c>
      <c r="BI33" s="113"/>
      <c r="BJ33" s="123">
        <f>BK33+BY33+DA33</f>
        <v>281.63</v>
      </c>
      <c r="BK33" s="115">
        <f>SUM(BL33:BX33)</f>
        <v>247.32999999999998</v>
      </c>
      <c r="BL33" s="113">
        <v>138.44</v>
      </c>
      <c r="BM33" s="113"/>
      <c r="BN33" s="113">
        <v>11.54</v>
      </c>
      <c r="BO33" s="113">
        <v>97.35</v>
      </c>
      <c r="BP33" s="113"/>
      <c r="BQ33" s="113"/>
      <c r="BR33" s="113"/>
      <c r="BS33" s="113"/>
      <c r="BT33" s="113"/>
      <c r="BU33" s="113"/>
      <c r="BV33" s="113"/>
      <c r="BW33" s="113"/>
      <c r="BX33" s="113"/>
      <c r="BY33" s="126">
        <f>SUM(BZ33:CZ33)</f>
        <v>34.3</v>
      </c>
      <c r="BZ33" s="113">
        <v>12.88</v>
      </c>
      <c r="CA33" s="113">
        <v>1.75</v>
      </c>
      <c r="CB33" s="113">
        <v>0.5</v>
      </c>
      <c r="CC33" s="113">
        <v>0.18</v>
      </c>
      <c r="CD33" s="113">
        <v>0.92</v>
      </c>
      <c r="CE33" s="113">
        <v>2.6</v>
      </c>
      <c r="CF33" s="113">
        <v>5.27</v>
      </c>
      <c r="CG33" s="113"/>
      <c r="CH33" s="113">
        <v>3.9</v>
      </c>
      <c r="CI33" s="113"/>
      <c r="CJ33" s="113">
        <v>4.53</v>
      </c>
      <c r="CK33" s="113">
        <v>0.47</v>
      </c>
      <c r="CL33" s="113"/>
      <c r="CM33" s="113"/>
      <c r="CN33" s="113"/>
      <c r="CO33" s="113"/>
      <c r="CP33" s="113"/>
      <c r="CQ33" s="113"/>
      <c r="CR33" s="113"/>
      <c r="CS33" s="113">
        <v>0.4</v>
      </c>
      <c r="CT33" s="113">
        <v>0.3</v>
      </c>
      <c r="CU33" s="113"/>
      <c r="CV33" s="113">
        <v>0.1</v>
      </c>
      <c r="CW33" s="113"/>
      <c r="CX33" s="113"/>
      <c r="CY33" s="113">
        <v>0.5</v>
      </c>
      <c r="CZ33" s="113"/>
      <c r="DA33" s="113"/>
    </row>
  </sheetData>
  <sheetProtection/>
  <mergeCells count="28">
    <mergeCell ref="A1:BG1"/>
    <mergeCell ref="A3:R3"/>
    <mergeCell ref="H5:J5"/>
    <mergeCell ref="K5:O5"/>
    <mergeCell ref="Q5:S5"/>
    <mergeCell ref="U5:AH5"/>
    <mergeCell ref="AK5:AM5"/>
    <mergeCell ref="AN5:AP5"/>
    <mergeCell ref="AW5:AY5"/>
    <mergeCell ref="AZ5:BD5"/>
    <mergeCell ref="BK5:BX5"/>
    <mergeCell ref="BY5:CZ5"/>
    <mergeCell ref="G6:S6"/>
    <mergeCell ref="T6:AU6"/>
    <mergeCell ref="AV6:BG6"/>
    <mergeCell ref="BH6:BI6"/>
    <mergeCell ref="BK6:BX6"/>
    <mergeCell ref="BY6:CZ6"/>
    <mergeCell ref="D5:D8"/>
    <mergeCell ref="F6:F8"/>
    <mergeCell ref="G7:G8"/>
    <mergeCell ref="T7:T8"/>
    <mergeCell ref="AV7:AV8"/>
    <mergeCell ref="BJ5:BJ8"/>
    <mergeCell ref="BK7:BK8"/>
    <mergeCell ref="BY7:BY8"/>
    <mergeCell ref="DA5:DA8"/>
    <mergeCell ref="A5:C7"/>
  </mergeCells>
  <printOptions horizontalCentered="1"/>
  <pageMargins left="0.75" right="0.75" top="0.59" bottom="0.28" header="0.51" footer="0.2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13"/>
  <sheetViews>
    <sheetView zoomScaleSheetLayoutView="100" workbookViewId="0" topLeftCell="A1">
      <selection activeCell="A3" sqref="A3"/>
    </sheetView>
  </sheetViews>
  <sheetFormatPr defaultColWidth="9.140625" defaultRowHeight="12.75"/>
  <cols>
    <col min="1" max="3" width="5.57421875" style="0" customWidth="1"/>
    <col min="4" max="4" width="15.7109375" style="0" customWidth="1"/>
    <col min="5" max="10" width="15.140625" style="0" customWidth="1"/>
    <col min="11" max="11" width="9.7109375" style="0" bestFit="1" customWidth="1"/>
    <col min="15" max="15" width="12.28125" style="0" customWidth="1"/>
  </cols>
  <sheetData>
    <row r="1" spans="1:16" ht="20.25">
      <c r="A1" s="74" t="s">
        <v>317</v>
      </c>
      <c r="B1" s="74"/>
      <c r="C1" s="74"/>
      <c r="D1" s="74"/>
      <c r="E1" s="74"/>
      <c r="F1" s="74"/>
      <c r="G1" s="74"/>
      <c r="H1" s="74"/>
      <c r="I1" s="74"/>
      <c r="J1" s="74"/>
      <c r="K1" s="74"/>
      <c r="L1" s="74"/>
      <c r="M1" s="74"/>
      <c r="N1" s="74"/>
      <c r="O1" s="74"/>
      <c r="P1" s="74"/>
    </row>
    <row r="2" spans="10:16" ht="16.5">
      <c r="J2" s="69"/>
      <c r="P2" s="69" t="s">
        <v>318</v>
      </c>
    </row>
    <row r="3" spans="1:16" ht="18.75" customHeight="1">
      <c r="A3" s="6" t="s">
        <v>7</v>
      </c>
      <c r="J3" s="69"/>
      <c r="P3" s="69" t="s">
        <v>8</v>
      </c>
    </row>
    <row r="4" spans="1:16" ht="21" customHeight="1">
      <c r="A4" s="75" t="s">
        <v>217</v>
      </c>
      <c r="B4" s="76"/>
      <c r="C4" s="77"/>
      <c r="D4" s="78" t="s">
        <v>82</v>
      </c>
      <c r="E4" s="79" t="s">
        <v>218</v>
      </c>
      <c r="F4" s="81"/>
      <c r="G4" s="81"/>
      <c r="H4" s="75" t="s">
        <v>219</v>
      </c>
      <c r="I4" s="83"/>
      <c r="J4" s="83"/>
      <c r="K4" s="83"/>
      <c r="L4" s="83"/>
      <c r="M4" s="83"/>
      <c r="N4" s="83"/>
      <c r="O4" s="83"/>
      <c r="P4" s="85"/>
    </row>
    <row r="5" spans="1:16" ht="36.75" customHeight="1">
      <c r="A5" s="79" t="s">
        <v>90</v>
      </c>
      <c r="B5" s="79" t="s">
        <v>91</v>
      </c>
      <c r="C5" s="79" t="s">
        <v>92</v>
      </c>
      <c r="D5" s="80"/>
      <c r="E5" s="79" t="s">
        <v>97</v>
      </c>
      <c r="F5" s="79" t="s">
        <v>220</v>
      </c>
      <c r="G5" s="79" t="s">
        <v>221</v>
      </c>
      <c r="H5" s="79" t="s">
        <v>97</v>
      </c>
      <c r="I5" s="79" t="s">
        <v>155</v>
      </c>
      <c r="J5" s="84" t="s">
        <v>222</v>
      </c>
      <c r="K5" s="84" t="s">
        <v>223</v>
      </c>
      <c r="L5" s="84" t="s">
        <v>224</v>
      </c>
      <c r="M5" s="79" t="s">
        <v>159</v>
      </c>
      <c r="N5" s="79" t="s">
        <v>160</v>
      </c>
      <c r="O5" s="84" t="s">
        <v>225</v>
      </c>
      <c r="P5" s="79" t="s">
        <v>68</v>
      </c>
    </row>
    <row r="6" spans="1:16" ht="21" customHeight="1">
      <c r="A6" s="79"/>
      <c r="B6" s="81"/>
      <c r="C6" s="81"/>
      <c r="D6" s="81"/>
      <c r="E6" s="81"/>
      <c r="F6" s="81"/>
      <c r="G6" s="79"/>
      <c r="H6" s="81"/>
      <c r="I6" s="81"/>
      <c r="J6" s="81"/>
      <c r="K6" s="81"/>
      <c r="L6" s="81"/>
      <c r="M6" s="81"/>
      <c r="N6" s="81"/>
      <c r="O6" s="81"/>
      <c r="P6" s="81"/>
    </row>
    <row r="7" spans="1:16" ht="21" customHeight="1">
      <c r="A7" s="79"/>
      <c r="B7" s="81"/>
      <c r="C7" s="81"/>
      <c r="D7" s="81"/>
      <c r="E7" s="81"/>
      <c r="F7" s="81"/>
      <c r="G7" s="79"/>
      <c r="H7" s="81"/>
      <c r="I7" s="81"/>
      <c r="J7" s="81"/>
      <c r="K7" s="81"/>
      <c r="L7" s="81"/>
      <c r="M7" s="81"/>
      <c r="N7" s="81"/>
      <c r="O7" s="81"/>
      <c r="P7" s="81"/>
    </row>
    <row r="8" spans="1:16" ht="21" customHeight="1">
      <c r="A8" s="79"/>
      <c r="B8" s="81"/>
      <c r="C8" s="81"/>
      <c r="D8" s="81"/>
      <c r="E8" s="81"/>
      <c r="F8" s="81"/>
      <c r="G8" s="79"/>
      <c r="H8" s="81"/>
      <c r="I8" s="81"/>
      <c r="J8" s="81"/>
      <c r="K8" s="81"/>
      <c r="L8" s="81"/>
      <c r="M8" s="81"/>
      <c r="N8" s="81"/>
      <c r="O8" s="81"/>
      <c r="P8" s="81"/>
    </row>
    <row r="9" spans="1:16" ht="21" customHeight="1">
      <c r="A9" s="79"/>
      <c r="B9" s="81"/>
      <c r="C9" s="81"/>
      <c r="D9" s="81"/>
      <c r="E9" s="81"/>
      <c r="F9" s="81"/>
      <c r="G9" s="79"/>
      <c r="H9" s="81"/>
      <c r="I9" s="81"/>
      <c r="J9" s="81"/>
      <c r="K9" s="81"/>
      <c r="L9" s="81"/>
      <c r="M9" s="81"/>
      <c r="N9" s="81"/>
      <c r="O9" s="81"/>
      <c r="P9" s="81"/>
    </row>
    <row r="10" spans="1:16" ht="21" customHeight="1">
      <c r="A10" s="79"/>
      <c r="B10" s="81"/>
      <c r="C10" s="81"/>
      <c r="D10" s="81"/>
      <c r="E10" s="81"/>
      <c r="F10" s="81"/>
      <c r="G10" s="79"/>
      <c r="H10" s="81"/>
      <c r="I10" s="81"/>
      <c r="J10" s="81"/>
      <c r="K10" s="81"/>
      <c r="L10" s="81"/>
      <c r="M10" s="81"/>
      <c r="N10" s="81"/>
      <c r="O10" s="81"/>
      <c r="P10" s="81"/>
    </row>
    <row r="11" spans="1:16" ht="21" customHeight="1">
      <c r="A11" s="79"/>
      <c r="B11" s="81"/>
      <c r="C11" s="81"/>
      <c r="D11" s="81"/>
      <c r="E11" s="81"/>
      <c r="F11" s="81"/>
      <c r="G11" s="79"/>
      <c r="H11" s="81"/>
      <c r="I11" s="81"/>
      <c r="J11" s="81"/>
      <c r="K11" s="81"/>
      <c r="L11" s="81"/>
      <c r="M11" s="81"/>
      <c r="N11" s="81"/>
      <c r="O11" s="81"/>
      <c r="P11" s="81"/>
    </row>
    <row r="12" spans="1:16" ht="21" customHeight="1">
      <c r="A12" s="79"/>
      <c r="B12" s="81"/>
      <c r="C12" s="81"/>
      <c r="D12" s="81"/>
      <c r="E12" s="81"/>
      <c r="F12" s="81"/>
      <c r="G12" s="79"/>
      <c r="H12" s="81"/>
      <c r="I12" s="81"/>
      <c r="J12" s="81"/>
      <c r="K12" s="81"/>
      <c r="L12" s="81"/>
      <c r="M12" s="81"/>
      <c r="N12" s="81"/>
      <c r="O12" s="81"/>
      <c r="P12" s="81"/>
    </row>
    <row r="13" spans="1:10" ht="22.5" customHeight="1">
      <c r="A13" s="82" t="s">
        <v>319</v>
      </c>
      <c r="B13" s="82"/>
      <c r="C13" s="82"/>
      <c r="D13" s="82"/>
      <c r="E13" s="82"/>
      <c r="F13" s="82"/>
      <c r="G13" s="82"/>
      <c r="H13" s="82"/>
      <c r="I13" s="82"/>
      <c r="J13" s="82"/>
    </row>
  </sheetData>
  <sheetProtection/>
  <mergeCells count="6">
    <mergeCell ref="A1:P1"/>
    <mergeCell ref="A4:C4"/>
    <mergeCell ref="E4:G4"/>
    <mergeCell ref="H4:P4"/>
    <mergeCell ref="A13:J13"/>
    <mergeCell ref="D4:D5"/>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zoomScaleSheetLayoutView="100" workbookViewId="0" topLeftCell="A1">
      <selection activeCell="B14" sqref="B14"/>
    </sheetView>
  </sheetViews>
  <sheetFormatPr defaultColWidth="9.140625" defaultRowHeight="12.75"/>
  <cols>
    <col min="1" max="1" width="48.28125" style="0" customWidth="1"/>
    <col min="2" max="4" width="27.00390625" style="0" customWidth="1"/>
  </cols>
  <sheetData>
    <row r="1" spans="1:4" ht="30" customHeight="1">
      <c r="A1" s="68" t="s">
        <v>320</v>
      </c>
      <c r="B1" s="68"/>
      <c r="C1" s="68"/>
      <c r="D1" s="68"/>
    </row>
    <row r="2" ht="16.5">
      <c r="D2" s="69" t="s">
        <v>321</v>
      </c>
    </row>
    <row r="3" spans="1:4" ht="21" customHeight="1">
      <c r="A3" s="6" t="s">
        <v>7</v>
      </c>
      <c r="D3" s="69" t="s">
        <v>8</v>
      </c>
    </row>
    <row r="4" spans="1:4" s="66" customFormat="1" ht="24.75" customHeight="1">
      <c r="A4" s="70" t="s">
        <v>172</v>
      </c>
      <c r="B4" s="70" t="s">
        <v>322</v>
      </c>
      <c r="C4" s="70" t="s">
        <v>323</v>
      </c>
      <c r="D4" s="70" t="s">
        <v>324</v>
      </c>
    </row>
    <row r="5" spans="1:4" s="66" customFormat="1" ht="24.75" customHeight="1">
      <c r="A5" s="70" t="s">
        <v>325</v>
      </c>
      <c r="B5" s="71">
        <v>42</v>
      </c>
      <c r="C5" s="71">
        <v>74.1</v>
      </c>
      <c r="D5" s="71" t="s">
        <v>326</v>
      </c>
    </row>
    <row r="6" spans="1:4" s="67" customFormat="1" ht="24.75" customHeight="1">
      <c r="A6" s="72" t="s">
        <v>327</v>
      </c>
      <c r="B6" s="73"/>
      <c r="C6" s="73"/>
      <c r="D6" s="71"/>
    </row>
    <row r="7" spans="1:4" s="67" customFormat="1" ht="24.75" customHeight="1">
      <c r="A7" s="72" t="s">
        <v>328</v>
      </c>
      <c r="B7" s="71"/>
      <c r="C7" s="71">
        <v>0.6</v>
      </c>
      <c r="D7" s="71" t="s">
        <v>329</v>
      </c>
    </row>
    <row r="8" spans="1:4" s="67" customFormat="1" ht="24.75" customHeight="1">
      <c r="A8" s="72" t="s">
        <v>330</v>
      </c>
      <c r="B8" s="71">
        <v>42</v>
      </c>
      <c r="C8" s="71">
        <v>73.5</v>
      </c>
      <c r="D8" s="71" t="s">
        <v>331</v>
      </c>
    </row>
    <row r="9" spans="1:4" s="67" customFormat="1" ht="24.75" customHeight="1">
      <c r="A9" s="72" t="s">
        <v>332</v>
      </c>
      <c r="B9" s="71">
        <v>42</v>
      </c>
      <c r="C9" s="71">
        <v>73.5</v>
      </c>
      <c r="D9" s="71" t="s">
        <v>331</v>
      </c>
    </row>
    <row r="10" spans="1:4" s="67" customFormat="1" ht="24.75" customHeight="1">
      <c r="A10" s="72" t="s">
        <v>333</v>
      </c>
      <c r="B10" s="73"/>
      <c r="C10" s="73"/>
      <c r="D10" s="71"/>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zhoujuan</cp:lastModifiedBy>
  <cp:lastPrinted>2018-02-07T22:20:51Z</cp:lastPrinted>
  <dcterms:created xsi:type="dcterms:W3CDTF">2016-09-01T22:26:21Z</dcterms:created>
  <dcterms:modified xsi:type="dcterms:W3CDTF">2022-08-15T10:39:31Z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