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94" activeTab="0"/>
  </bookViews>
  <sheets>
    <sheet name="表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>
    <definedName name="_xlnm.Print_Area" localSheetId="0">#N/A</definedName>
    <definedName name="_xlnm.Print_Area" localSheetId="1">'公开1'!$A$1:$F$35</definedName>
    <definedName name="_xlnm.Print_Area" localSheetId="9">'公开9'!#REF!</definedName>
    <definedName name="_xlnm.Print_Area">#N/A</definedName>
    <definedName name="_xlnm.Print_Titles" localSheetId="1">'公开1'!$1:$4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<sst xmlns="http://schemas.openxmlformats.org/spreadsheetml/2006/main" count="359" uniqueCount="183">
  <si>
    <t>2017年度部门预算公开表</t>
  </si>
  <si>
    <t>2017年部门收入支出预算总表</t>
  </si>
  <si>
    <t>单位:千元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</si>
  <si>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</si>
  <si>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</si>
  <si>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</si>
  <si>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</si>
  <si>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</si>
  <si>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</si>
  <si>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</si>
  <si>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</si>
  <si>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一、一般公共服务</t>
  </si>
  <si>
    <t xml:space="preserve">    其中：城市维护建设税</t>
  </si>
  <si>
    <t>1、工资福利支出</t>
  </si>
  <si>
    <t>二、外交</t>
  </si>
  <si>
    <t>二、非税收入</t>
  </si>
  <si>
    <t>2、商品和服务支出（定额部分）</t>
  </si>
  <si>
    <t>三、国防</t>
  </si>
  <si>
    <t>1、纳入预算管理的政府性基金</t>
  </si>
  <si>
    <t>3、对个人和家庭的补助支出</t>
  </si>
  <si>
    <t>四、公共安全</t>
  </si>
  <si>
    <t>2、专项收入</t>
  </si>
  <si>
    <t>二、项目支出</t>
  </si>
  <si>
    <t xml:space="preserve">五、教育    </t>
  </si>
  <si>
    <t>3、纳入预算管理的行政事业性收费</t>
  </si>
  <si>
    <t>1、商品和服务支出（定额外部分）</t>
  </si>
  <si>
    <t xml:space="preserve">六、科学技术  </t>
  </si>
  <si>
    <t>4、纳入专户管理的行政事业性收费</t>
  </si>
  <si>
    <t>2、对企事业单位的补贴</t>
  </si>
  <si>
    <t>七、文化体育与传媒</t>
  </si>
  <si>
    <t>5、罚没收入</t>
  </si>
  <si>
    <t>3、转移性支出</t>
  </si>
  <si>
    <t xml:space="preserve">八、社会保障和就业  </t>
  </si>
  <si>
    <t>6、其他非税收入</t>
  </si>
  <si>
    <t>4、赠与</t>
  </si>
  <si>
    <t>九、社会保险基金支出</t>
  </si>
  <si>
    <t>三、上级补助收入</t>
  </si>
  <si>
    <t>5、债务利息支出</t>
  </si>
  <si>
    <t>十、医疗卫生</t>
  </si>
  <si>
    <t>四、附属单位上缴收入</t>
  </si>
  <si>
    <t>6、债务还本支出</t>
  </si>
  <si>
    <t>十一、节能环保</t>
  </si>
  <si>
    <t>五、事业收入</t>
  </si>
  <si>
    <t>7、基本建设支出</t>
  </si>
  <si>
    <t>十二、城乡社区事务</t>
  </si>
  <si>
    <t>六、事业单位经营收入</t>
  </si>
  <si>
    <t>8、其他资本性支出</t>
  </si>
  <si>
    <t>十三、农林水事务</t>
  </si>
  <si>
    <t>七、用事业基金弥补收支差额</t>
  </si>
  <si>
    <t>9、其他支出</t>
  </si>
  <si>
    <t>十四、交通运输</t>
  </si>
  <si>
    <t>八、其他收入</t>
  </si>
  <si>
    <t>三、对附属单位补助支出</t>
  </si>
  <si>
    <t>十五、资源勘探电力信息等事务</t>
  </si>
  <si>
    <t>四、上缴上级支出</t>
  </si>
  <si>
    <t>十六、商业服务业等事务</t>
  </si>
  <si>
    <t>五、事业单位经营支出</t>
  </si>
  <si>
    <t>十七、金融监管等事务支出</t>
  </si>
  <si>
    <t>十八、援助其他地区支出</t>
  </si>
  <si>
    <t>十九、国土海洋气象等支出</t>
  </si>
  <si>
    <t>二十、住房保障支出</t>
  </si>
  <si>
    <t>二十一、粮油物资管理事务</t>
  </si>
  <si>
    <t>二十二、预备费</t>
  </si>
  <si>
    <t>二十三、国债还本付息支出</t>
  </si>
  <si>
    <t>二十四、其他支出</t>
  </si>
  <si>
    <t>二十五、转移性支出</t>
  </si>
  <si>
    <t xml:space="preserve">本年收入合计 </t>
  </si>
  <si>
    <t xml:space="preserve">本年支出合计 </t>
  </si>
  <si>
    <t>九、上年结转</t>
  </si>
  <si>
    <t xml:space="preserve">结转下年 </t>
  </si>
  <si>
    <t xml:space="preserve">收 入 总 计 </t>
  </si>
  <si>
    <t xml:space="preserve">支 出 总 计 </t>
  </si>
  <si>
    <t>支 出 总 计</t>
  </si>
  <si>
    <t>2017年部门收入预算总表</t>
  </si>
  <si>
    <t>科目编码</t>
  </si>
  <si>
    <t>科目名称(类/款/项)</t>
  </si>
  <si>
    <t>收  入  预  算</t>
  </si>
  <si>
    <t>备注</t>
  </si>
  <si>
    <t>类</t>
  </si>
  <si>
    <t>款</t>
  </si>
  <si>
    <t>项</t>
  </si>
  <si>
    <t>合计</t>
  </si>
  <si>
    <t>财政拨款收入</t>
  </si>
  <si>
    <t>纳入预算管理的政府性基金</t>
  </si>
  <si>
    <t>专项收入</t>
  </si>
  <si>
    <t>纳入预算管理的行政事业性收费等</t>
  </si>
  <si>
    <t>其他非税收入</t>
  </si>
  <si>
    <t>2017年部门支出预算总表</t>
  </si>
  <si>
    <t>支  出  预  算</t>
  </si>
  <si>
    <t xml:space="preserve">基本支出 </t>
  </si>
  <si>
    <t>项目支出</t>
  </si>
  <si>
    <t>小计</t>
  </si>
  <si>
    <t>工资福利支出</t>
  </si>
  <si>
    <t>商品和服务找出</t>
  </si>
  <si>
    <t>对个人和家庭补助支出</t>
  </si>
  <si>
    <t>2017年度财政拨款收支预算表</t>
  </si>
  <si>
    <t>支出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</si>
  <si>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</si>
  <si>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</si>
  <si>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</si>
  <si>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</si>
  <si>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</si>
  <si>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</si>
  <si>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</si>
  <si>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</si>
  <si>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</si>
  <si>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</si>
  <si>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</si>
  <si>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</si>
  <si>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</si>
  <si>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</si>
  <si>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</si>
  <si>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</si>
  <si>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</si>
  <si>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</si>
  <si>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</si>
  <si>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</si>
  <si>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</si>
  <si>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</si>
  <si>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</si>
  <si>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</si>
  <si>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</si>
  <si>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2017年一般公共预算财政拨款支出情况表</t>
  </si>
  <si>
    <t>2017年度一般公共预算财政拨款基本支出情况</t>
  </si>
  <si>
    <t>科目名称</t>
  </si>
  <si>
    <t>2017年预算数</t>
  </si>
  <si>
    <t>基本工资</t>
  </si>
  <si>
    <t>津贴补贴</t>
  </si>
  <si>
    <t>社会保障缴费</t>
  </si>
  <si>
    <t>商品和服务支出</t>
  </si>
  <si>
    <t>办公费</t>
  </si>
  <si>
    <t>水费</t>
  </si>
  <si>
    <t>电费</t>
  </si>
  <si>
    <t>取暖费</t>
  </si>
  <si>
    <t>差旅费</t>
  </si>
  <si>
    <t>公务用车运行维护费</t>
  </si>
  <si>
    <t>对个人和家庭的补助支出</t>
  </si>
  <si>
    <t>离休费</t>
  </si>
  <si>
    <t>退休费</t>
  </si>
  <si>
    <t>生活补助</t>
  </si>
  <si>
    <t>2017年政府性基金预算财政拨款支出情况表</t>
  </si>
  <si>
    <t>2017年一般公共预算“三公”经费支出情况表</t>
  </si>
  <si>
    <t>项目</t>
  </si>
  <si>
    <t>2017年预算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</si>
  <si>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</si>
  <si>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</si>
  <si>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</si>
  <si>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</si>
  <si>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</si>
  <si>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>公务用车运行费</t>
  </si>
  <si>
    <t>2017年财政拨款收入安排的支出预算表</t>
  </si>
  <si>
    <t>单位：千元</t>
  </si>
  <si>
    <t>合  计</t>
  </si>
  <si>
    <t>基本支出</t>
  </si>
  <si>
    <t>商品和服务支出（定额部分）</t>
  </si>
  <si>
    <t>商品和服务支出（定额外部分）</t>
  </si>
  <si>
    <t>债务利息支出</t>
  </si>
  <si>
    <t>债务还本支出</t>
  </si>
  <si>
    <t>其他资本性支出</t>
  </si>
  <si>
    <t>离退休费</t>
  </si>
  <si>
    <t>印刷费</t>
  </si>
  <si>
    <t>维修费</t>
  </si>
  <si>
    <t>租赁费</t>
  </si>
  <si>
    <t>会议费</t>
  </si>
  <si>
    <t>培训费</t>
  </si>
  <si>
    <t>其他</t>
  </si>
  <si>
    <t>2017年非税收入安排的支出预算表</t>
  </si>
  <si>
    <t>201</t>
  </si>
  <si>
    <t>一般公共服务支出</t>
  </si>
  <si>
    <t>29</t>
  </si>
  <si>
    <t xml:space="preserve">  群众团体事务</t>
  </si>
  <si>
    <t xml:space="preserve">  </t>
  </si>
  <si>
    <t>01</t>
  </si>
  <si>
    <t xml:space="preserve">    行政运行</t>
  </si>
  <si>
    <t>02</t>
  </si>
  <si>
    <t xml:space="preserve">    一般行政管理事务</t>
  </si>
  <si>
    <t>208</t>
  </si>
  <si>
    <t>社会保障和就业支出</t>
  </si>
  <si>
    <t>05</t>
  </si>
  <si>
    <t xml:space="preserve">  行政事业单位离退休</t>
  </si>
  <si>
    <t>04</t>
  </si>
  <si>
    <t xml:space="preserve">    未归口管理的行政单位离退休</t>
  </si>
  <si>
    <t>部门名称：大洼区总工会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</si>
</sst>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0.0_);[Red]\(0.0\)"/>
    <numFmt numFmtId="186" formatCode="#,##0_);[Red]\(#,##0\)"/>
    <numFmt numFmtId="187" formatCode="#,##0_ "/>
  </numFmts>
  <fonts count="36">
    <font>
      <sz val="9"/>
      <name val="宋体"/>
      <family val="0"/>
    </font>
    <font>
      <sz val="10"/>
      <name val="宋体"/>
      <family val="0"/>
    </font>
    <font>
      <b/>
      <sz val="30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Trial"/>
      <family val="2"/>
    </font>
    <font>
      <b/>
      <sz val="36"/>
      <name val="宋体"/>
      <family val="0"/>
    </font>
    <font>
      <b/>
      <sz val="24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37" fontId="26" fillId="0" borderId="0">
      <alignment/>
      <protection/>
    </xf>
    <xf numFmtId="0" fontId="33" fillId="11" borderId="4" applyNumberFormat="0" applyAlignment="0" applyProtection="0"/>
    <xf numFmtId="0" fontId="23" fillId="12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5" borderId="0" applyNumberFormat="0" applyBorder="0" applyAlignment="0" applyProtection="0"/>
    <xf numFmtId="0" fontId="19" fillId="11" borderId="7" applyNumberFormat="0" applyAlignment="0" applyProtection="0"/>
    <xf numFmtId="0" fontId="22" fillId="10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85" fontId="1" fillId="0" borderId="0" xfId="0" applyNumberFormat="1" applyFont="1" applyAlignment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6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86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8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185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18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7" fontId="9" fillId="0" borderId="15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7" fontId="1" fillId="0" borderId="15" xfId="0" applyNumberFormat="1" applyFont="1" applyFill="1" applyBorder="1" applyAlignment="1" applyProtection="1">
      <alignment horizontal="center" vertical="center" wrapText="1"/>
      <protection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 applyProtection="1">
      <alignment horizontal="center" vertical="center" wrapText="1"/>
      <protection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87" fontId="1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4" fillId="0" borderId="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186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86" fontId="1" fillId="0" borderId="1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7"/>
  <sheetViews>
    <sheetView showGridLines="0" showZeros="0" tabSelected="1" workbookViewId="0" topLeftCell="A1">
      <selection activeCell="F13" sqref="F13"/>
    </sheetView>
  </sheetViews>
  <sheetFormatPr defaultColWidth="9.16015625" defaultRowHeight="11.25"/>
  <cols>
    <col min="1" max="5" width="9.16015625" style="0" customWidth="1"/>
    <col min="6" max="6" width="38.33203125" style="0" customWidth="1"/>
  </cols>
  <sheetData>
    <row r="9" spans="1:14" ht="46.5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4" ht="10.5" customHeight="1"/>
    <row r="15" ht="11.25" hidden="1"/>
    <row r="16" spans="1:14" ht="31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78.75" customHeight="1">
      <c r="A17" s="129" t="s">
        <v>182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</sheetData>
  <sheetProtection/>
  <mergeCells count="3">
    <mergeCell ref="A9:N9"/>
    <mergeCell ref="A16:N16"/>
    <mergeCell ref="A17:N17"/>
  </mergeCells>
  <printOptions/>
  <pageMargins left="0.59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22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"/>
    </sheetView>
  </sheetViews>
  <sheetFormatPr defaultColWidth="9.16015625" defaultRowHeight="18.75" customHeight="1"/>
  <cols>
    <col min="1" max="3" width="6.33203125" style="0" customWidth="1"/>
    <col min="4" max="4" width="20.66015625" style="16" customWidth="1"/>
    <col min="5" max="7" width="9.16015625" style="17" customWidth="1"/>
    <col min="8" max="9" width="9.16015625" style="4" customWidth="1"/>
    <col min="10" max="19" width="9.16015625" style="17" customWidth="1"/>
    <col min="20" max="20" width="8" style="17" customWidth="1"/>
    <col min="21" max="29" width="8" style="4" customWidth="1"/>
    <col min="30" max="31" width="8" style="25" customWidth="1"/>
    <col min="32" max="32" width="9.16015625" style="25" customWidth="1"/>
    <col min="33" max="244" width="9.16015625" style="2" customWidth="1"/>
  </cols>
  <sheetData>
    <row r="1" spans="1:31" ht="33" customHeight="1">
      <c r="A1" s="163" t="s">
        <v>150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  <c r="AE1" s="21"/>
    </row>
    <row r="2" spans="1:31" ht="18.75" customHeight="1">
      <c r="A2" s="2"/>
      <c r="B2" s="2"/>
      <c r="C2" s="2"/>
      <c r="D2" s="3"/>
      <c r="E2" s="4"/>
      <c r="F2" s="4"/>
      <c r="G2" s="4"/>
      <c r="J2" s="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37"/>
      <c r="AD2" s="164" t="s">
        <v>151</v>
      </c>
      <c r="AE2" s="164"/>
    </row>
    <row r="3" spans="1:31" ht="18.75" customHeight="1">
      <c r="A3" s="152" t="s">
        <v>74</v>
      </c>
      <c r="B3" s="152"/>
      <c r="C3" s="152"/>
      <c r="D3" s="151" t="s">
        <v>75</v>
      </c>
      <c r="E3" s="161" t="s">
        <v>152</v>
      </c>
      <c r="F3" s="155" t="s">
        <v>153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  <c r="T3" s="155" t="s">
        <v>90</v>
      </c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</row>
    <row r="4" spans="1:31" ht="18.75" customHeight="1">
      <c r="A4" s="127" t="s">
        <v>78</v>
      </c>
      <c r="B4" s="127" t="s">
        <v>79</v>
      </c>
      <c r="C4" s="151" t="s">
        <v>80</v>
      </c>
      <c r="D4" s="153"/>
      <c r="E4" s="165"/>
      <c r="F4" s="161" t="s">
        <v>81</v>
      </c>
      <c r="G4" s="155" t="s">
        <v>92</v>
      </c>
      <c r="H4" s="156"/>
      <c r="I4" s="157"/>
      <c r="J4" s="155" t="s">
        <v>154</v>
      </c>
      <c r="K4" s="156"/>
      <c r="L4" s="156"/>
      <c r="M4" s="156"/>
      <c r="N4" s="156"/>
      <c r="O4" s="156"/>
      <c r="P4" s="157"/>
      <c r="Q4" s="155" t="s">
        <v>136</v>
      </c>
      <c r="R4" s="156"/>
      <c r="S4" s="157"/>
      <c r="T4" s="161" t="s">
        <v>81</v>
      </c>
      <c r="U4" s="158" t="s">
        <v>155</v>
      </c>
      <c r="V4" s="159"/>
      <c r="W4" s="159"/>
      <c r="X4" s="159"/>
      <c r="Y4" s="159"/>
      <c r="Z4" s="159"/>
      <c r="AA4" s="159"/>
      <c r="AB4" s="160"/>
      <c r="AC4" s="166" t="s">
        <v>156</v>
      </c>
      <c r="AD4" s="166" t="s">
        <v>157</v>
      </c>
      <c r="AE4" s="166" t="s">
        <v>158</v>
      </c>
    </row>
    <row r="5" spans="1:31" ht="42.75" customHeight="1">
      <c r="A5" s="150"/>
      <c r="B5" s="150"/>
      <c r="C5" s="152"/>
      <c r="D5" s="154"/>
      <c r="E5" s="162"/>
      <c r="F5" s="162"/>
      <c r="G5" s="5" t="s">
        <v>91</v>
      </c>
      <c r="H5" s="6" t="s">
        <v>126</v>
      </c>
      <c r="I5" s="6" t="s">
        <v>127</v>
      </c>
      <c r="J5" s="5" t="s">
        <v>91</v>
      </c>
      <c r="K5" s="6" t="s">
        <v>130</v>
      </c>
      <c r="L5" s="6" t="s">
        <v>131</v>
      </c>
      <c r="M5" s="6" t="s">
        <v>132</v>
      </c>
      <c r="N5" s="6" t="s">
        <v>134</v>
      </c>
      <c r="O5" s="6" t="s">
        <v>133</v>
      </c>
      <c r="P5" s="6" t="s">
        <v>135</v>
      </c>
      <c r="Q5" s="6" t="s">
        <v>91</v>
      </c>
      <c r="R5" s="6" t="s">
        <v>159</v>
      </c>
      <c r="S5" s="6" t="s">
        <v>139</v>
      </c>
      <c r="T5" s="162"/>
      <c r="U5" s="5" t="s">
        <v>91</v>
      </c>
      <c r="V5" s="5" t="s">
        <v>130</v>
      </c>
      <c r="W5" s="5" t="s">
        <v>160</v>
      </c>
      <c r="X5" s="5" t="s">
        <v>161</v>
      </c>
      <c r="Y5" s="5" t="s">
        <v>162</v>
      </c>
      <c r="Z5" s="5" t="s">
        <v>163</v>
      </c>
      <c r="AA5" s="5" t="s">
        <v>164</v>
      </c>
      <c r="AB5" s="6" t="s">
        <v>165</v>
      </c>
      <c r="AC5" s="167"/>
      <c r="AD5" s="167"/>
      <c r="AE5" s="167"/>
    </row>
    <row r="6" spans="1:243" s="1" customFormat="1" ht="27" customHeight="1">
      <c r="A6" s="173"/>
      <c r="B6" s="174"/>
      <c r="C6" s="175"/>
      <c r="D6" s="173" t="s">
        <v>81</v>
      </c>
      <c r="E6" s="27">
        <f>SUM(F6,T6,)</f>
        <v>5137</v>
      </c>
      <c r="F6" s="28">
        <f>SUM(G6,J6,Q6,)</f>
        <v>2077</v>
      </c>
      <c r="G6" s="28">
        <f aca="true" t="shared" si="0" ref="G6:G13">SUM(H6:I6)</f>
        <v>1013</v>
      </c>
      <c r="H6" s="27">
        <f>SUM(H7,H11,)</f>
        <v>588</v>
      </c>
      <c r="I6" s="27">
        <f>SUM(I7,I11,)</f>
        <v>425</v>
      </c>
      <c r="J6" s="27">
        <f aca="true" t="shared" si="1" ref="J6:J13">SUM(K6:P6)</f>
        <v>36</v>
      </c>
      <c r="K6" s="27">
        <f aca="true" t="shared" si="2" ref="K6:P6">SUM(K7,K11,)</f>
        <v>29</v>
      </c>
      <c r="L6" s="27">
        <f t="shared" si="2"/>
        <v>1</v>
      </c>
      <c r="M6" s="27">
        <f t="shared" si="2"/>
        <v>4</v>
      </c>
      <c r="N6" s="27">
        <f t="shared" si="2"/>
        <v>2</v>
      </c>
      <c r="O6" s="27">
        <f t="shared" si="2"/>
        <v>0</v>
      </c>
      <c r="P6" s="27">
        <f t="shared" si="2"/>
        <v>0</v>
      </c>
      <c r="Q6" s="27">
        <f aca="true" t="shared" si="3" ref="Q6:Q13">SUM(R6:S6)</f>
        <v>1028</v>
      </c>
      <c r="R6" s="27">
        <f>SUM(R7,R11,)</f>
        <v>980</v>
      </c>
      <c r="S6" s="27">
        <f>SUM(S7,S11,)</f>
        <v>48</v>
      </c>
      <c r="T6" s="9">
        <f>SUM(U6,AC6,AD6,AE6)</f>
        <v>3060</v>
      </c>
      <c r="U6" s="9">
        <f aca="true" t="shared" si="4" ref="U6:U13">SUM(V6:AB6)</f>
        <v>3060</v>
      </c>
      <c r="V6" s="9">
        <f aca="true" t="shared" si="5" ref="V6:AE6">SUM(V7,V11,)</f>
        <v>0</v>
      </c>
      <c r="W6" s="9">
        <f t="shared" si="5"/>
        <v>0</v>
      </c>
      <c r="X6" s="9">
        <f t="shared" si="5"/>
        <v>0</v>
      </c>
      <c r="Y6" s="9">
        <f t="shared" si="5"/>
        <v>0</v>
      </c>
      <c r="Z6" s="9">
        <f t="shared" si="5"/>
        <v>0</v>
      </c>
      <c r="AA6" s="9">
        <f t="shared" si="5"/>
        <v>0</v>
      </c>
      <c r="AB6" s="9">
        <f t="shared" si="5"/>
        <v>3060</v>
      </c>
      <c r="AC6" s="36">
        <f t="shared" si="5"/>
        <v>0</v>
      </c>
      <c r="AD6" s="36">
        <f t="shared" si="5"/>
        <v>0</v>
      </c>
      <c r="AE6" s="36">
        <f t="shared" si="5"/>
        <v>0</v>
      </c>
      <c r="AF6" s="176"/>
      <c r="AG6" s="177"/>
      <c r="AH6" s="177"/>
      <c r="AI6" s="177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1" customFormat="1" ht="27" customHeight="1">
      <c r="A7" s="173" t="s">
        <v>167</v>
      </c>
      <c r="B7" s="174"/>
      <c r="C7" s="175"/>
      <c r="D7" s="178" t="s">
        <v>168</v>
      </c>
      <c r="E7" s="27">
        <f>SUM(F7,T7)</f>
        <v>4157</v>
      </c>
      <c r="F7" s="28">
        <f aca="true" t="shared" si="6" ref="F7:F13">SUM(G7+J7+Q7)</f>
        <v>1097</v>
      </c>
      <c r="G7" s="27">
        <f t="shared" si="0"/>
        <v>1013</v>
      </c>
      <c r="H7" s="27">
        <f>SUM(H8)</f>
        <v>588</v>
      </c>
      <c r="I7" s="27">
        <f>SUM(I8)</f>
        <v>425</v>
      </c>
      <c r="J7" s="27">
        <f t="shared" si="1"/>
        <v>36</v>
      </c>
      <c r="K7" s="27">
        <f aca="true" t="shared" si="7" ref="K7:P7">SUM(K8)</f>
        <v>29</v>
      </c>
      <c r="L7" s="27">
        <f t="shared" si="7"/>
        <v>1</v>
      </c>
      <c r="M7" s="27">
        <f t="shared" si="7"/>
        <v>4</v>
      </c>
      <c r="N7" s="27">
        <f t="shared" si="7"/>
        <v>2</v>
      </c>
      <c r="O7" s="27">
        <f t="shared" si="7"/>
        <v>0</v>
      </c>
      <c r="P7" s="27">
        <f t="shared" si="7"/>
        <v>0</v>
      </c>
      <c r="Q7" s="27">
        <f t="shared" si="3"/>
        <v>48</v>
      </c>
      <c r="R7" s="27">
        <f>SUM(R8)</f>
        <v>0</v>
      </c>
      <c r="S7" s="27">
        <f>SUM(S8)</f>
        <v>48</v>
      </c>
      <c r="T7" s="9">
        <f aca="true" t="shared" si="8" ref="T7:T13">SUM(U7,AC7,AD7,AE7,)</f>
        <v>3060</v>
      </c>
      <c r="U7" s="9">
        <f t="shared" si="4"/>
        <v>3060</v>
      </c>
      <c r="V7" s="9">
        <f aca="true" t="shared" si="9" ref="V7:AB7">SUM(V8)</f>
        <v>0</v>
      </c>
      <c r="W7" s="9">
        <f t="shared" si="9"/>
        <v>0</v>
      </c>
      <c r="X7" s="9">
        <f t="shared" si="9"/>
        <v>0</v>
      </c>
      <c r="Y7" s="9">
        <f t="shared" si="9"/>
        <v>0</v>
      </c>
      <c r="Z7" s="9">
        <f t="shared" si="9"/>
        <v>0</v>
      </c>
      <c r="AA7" s="9">
        <f t="shared" si="9"/>
        <v>0</v>
      </c>
      <c r="AB7" s="9">
        <f t="shared" si="9"/>
        <v>3060</v>
      </c>
      <c r="AC7" s="36">
        <v>0</v>
      </c>
      <c r="AD7" s="36">
        <v>0</v>
      </c>
      <c r="AE7" s="36">
        <v>0</v>
      </c>
      <c r="AF7" s="176"/>
      <c r="AG7" s="177"/>
      <c r="AH7" s="177"/>
      <c r="AI7" s="177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s="1" customFormat="1" ht="27" customHeight="1">
      <c r="A8" s="173"/>
      <c r="B8" s="174" t="s">
        <v>169</v>
      </c>
      <c r="C8" s="175"/>
      <c r="D8" s="178" t="s">
        <v>170</v>
      </c>
      <c r="E8" s="27">
        <f>SUM(F8,T8)</f>
        <v>4157</v>
      </c>
      <c r="F8" s="28">
        <f t="shared" si="6"/>
        <v>1097</v>
      </c>
      <c r="G8" s="27">
        <f t="shared" si="0"/>
        <v>1013</v>
      </c>
      <c r="H8" s="27">
        <f>SUM(H9:H10)</f>
        <v>588</v>
      </c>
      <c r="I8" s="27">
        <f>SUM(I9:I10)</f>
        <v>425</v>
      </c>
      <c r="J8" s="27">
        <f t="shared" si="1"/>
        <v>36</v>
      </c>
      <c r="K8" s="27">
        <f aca="true" t="shared" si="10" ref="K8:P8">SUM(K9:K10)</f>
        <v>29</v>
      </c>
      <c r="L8" s="27">
        <f t="shared" si="10"/>
        <v>1</v>
      </c>
      <c r="M8" s="27">
        <f t="shared" si="10"/>
        <v>4</v>
      </c>
      <c r="N8" s="27">
        <f t="shared" si="10"/>
        <v>2</v>
      </c>
      <c r="O8" s="27">
        <f t="shared" si="10"/>
        <v>0</v>
      </c>
      <c r="P8" s="27">
        <f t="shared" si="10"/>
        <v>0</v>
      </c>
      <c r="Q8" s="27">
        <f t="shared" si="3"/>
        <v>48</v>
      </c>
      <c r="R8" s="27">
        <f>SUM(R9:R10)</f>
        <v>0</v>
      </c>
      <c r="S8" s="27">
        <f>SUM(S9:S10)</f>
        <v>48</v>
      </c>
      <c r="T8" s="9">
        <f t="shared" si="8"/>
        <v>3060</v>
      </c>
      <c r="U8" s="9">
        <f t="shared" si="4"/>
        <v>3060</v>
      </c>
      <c r="V8" s="9">
        <f aca="true" t="shared" si="11" ref="V8:AE8">SUM(V9:V10)</f>
        <v>0</v>
      </c>
      <c r="W8" s="9">
        <f t="shared" si="11"/>
        <v>0</v>
      </c>
      <c r="X8" s="9">
        <f t="shared" si="11"/>
        <v>0</v>
      </c>
      <c r="Y8" s="9">
        <f t="shared" si="11"/>
        <v>0</v>
      </c>
      <c r="Z8" s="9">
        <f t="shared" si="11"/>
        <v>0</v>
      </c>
      <c r="AA8" s="9">
        <f t="shared" si="11"/>
        <v>0</v>
      </c>
      <c r="AB8" s="9">
        <f t="shared" si="11"/>
        <v>3060</v>
      </c>
      <c r="AC8" s="36">
        <f t="shared" si="11"/>
        <v>0</v>
      </c>
      <c r="AD8" s="36">
        <f t="shared" si="11"/>
        <v>0</v>
      </c>
      <c r="AE8" s="36">
        <f t="shared" si="11"/>
        <v>0</v>
      </c>
      <c r="AF8" s="176"/>
      <c r="AG8" s="177"/>
      <c r="AH8" s="177"/>
      <c r="AI8" s="177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1" customFormat="1" ht="27" customHeight="1">
      <c r="A9" s="173" t="s">
        <v>171</v>
      </c>
      <c r="B9" s="174" t="s">
        <v>171</v>
      </c>
      <c r="C9" s="175" t="s">
        <v>172</v>
      </c>
      <c r="D9" s="178" t="s">
        <v>173</v>
      </c>
      <c r="E9" s="27">
        <f>SUM(F9,T9)</f>
        <v>1097</v>
      </c>
      <c r="F9" s="28">
        <f t="shared" si="6"/>
        <v>1097</v>
      </c>
      <c r="G9" s="27">
        <f t="shared" si="0"/>
        <v>1013</v>
      </c>
      <c r="H9" s="27">
        <v>588</v>
      </c>
      <c r="I9" s="27">
        <v>425</v>
      </c>
      <c r="J9" s="27">
        <f t="shared" si="1"/>
        <v>36</v>
      </c>
      <c r="K9" s="27">
        <v>29</v>
      </c>
      <c r="L9" s="27">
        <v>1</v>
      </c>
      <c r="M9" s="27">
        <v>4</v>
      </c>
      <c r="N9" s="27">
        <v>2</v>
      </c>
      <c r="O9" s="27"/>
      <c r="P9" s="27">
        <v>0</v>
      </c>
      <c r="Q9" s="27">
        <f t="shared" si="3"/>
        <v>48</v>
      </c>
      <c r="R9" s="27"/>
      <c r="S9" s="27">
        <v>48</v>
      </c>
      <c r="T9" s="9">
        <f t="shared" si="8"/>
        <v>0</v>
      </c>
      <c r="U9" s="9">
        <f t="shared" si="4"/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36">
        <v>0</v>
      </c>
      <c r="AD9" s="36">
        <v>0</v>
      </c>
      <c r="AE9" s="36">
        <v>0</v>
      </c>
      <c r="AF9" s="176"/>
      <c r="AG9" s="177"/>
      <c r="AH9" s="177"/>
      <c r="AI9" s="177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1" customFormat="1" ht="27" customHeight="1">
      <c r="A10" s="173" t="s">
        <v>171</v>
      </c>
      <c r="B10" s="174" t="s">
        <v>171</v>
      </c>
      <c r="C10" s="175" t="s">
        <v>174</v>
      </c>
      <c r="D10" s="178" t="s">
        <v>175</v>
      </c>
      <c r="E10" s="27">
        <f>SUM(F10,T10)</f>
        <v>3060</v>
      </c>
      <c r="F10" s="28">
        <f t="shared" si="6"/>
        <v>0</v>
      </c>
      <c r="G10" s="27">
        <f t="shared" si="0"/>
        <v>0</v>
      </c>
      <c r="H10" s="27"/>
      <c r="I10" s="27"/>
      <c r="J10" s="27">
        <f t="shared" si="1"/>
        <v>0</v>
      </c>
      <c r="K10" s="27"/>
      <c r="L10" s="27"/>
      <c r="M10" s="27"/>
      <c r="N10" s="27"/>
      <c r="O10" s="27"/>
      <c r="P10" s="27"/>
      <c r="Q10" s="27">
        <f t="shared" si="3"/>
        <v>0</v>
      </c>
      <c r="R10" s="27"/>
      <c r="S10" s="27"/>
      <c r="T10" s="9">
        <f t="shared" si="8"/>
        <v>3060</v>
      </c>
      <c r="U10" s="9">
        <f t="shared" si="4"/>
        <v>3060</v>
      </c>
      <c r="V10" s="9"/>
      <c r="W10" s="9"/>
      <c r="X10" s="9"/>
      <c r="Y10" s="9"/>
      <c r="Z10" s="9"/>
      <c r="AA10" s="9"/>
      <c r="AB10" s="9">
        <v>3060</v>
      </c>
      <c r="AC10" s="36"/>
      <c r="AD10" s="36"/>
      <c r="AE10" s="36"/>
      <c r="AF10" s="177"/>
      <c r="AG10" s="177"/>
      <c r="AH10" s="177"/>
      <c r="AI10" s="177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27" customHeight="1">
      <c r="A11" s="173" t="s">
        <v>176</v>
      </c>
      <c r="B11" s="174"/>
      <c r="C11" s="175"/>
      <c r="D11" s="178" t="s">
        <v>177</v>
      </c>
      <c r="E11" s="27">
        <f>SUM(F11,T11)</f>
        <v>980</v>
      </c>
      <c r="F11" s="28">
        <f t="shared" si="6"/>
        <v>980</v>
      </c>
      <c r="G11" s="27">
        <f t="shared" si="0"/>
        <v>0</v>
      </c>
      <c r="H11" s="27">
        <f>SUM(H12)</f>
        <v>0</v>
      </c>
      <c r="I11" s="27">
        <f>SUM(I12)</f>
        <v>0</v>
      </c>
      <c r="J11" s="27">
        <f t="shared" si="1"/>
        <v>0</v>
      </c>
      <c r="K11" s="27">
        <f aca="true" t="shared" si="12" ref="K11:P12">SUM(K12)</f>
        <v>0</v>
      </c>
      <c r="L11" s="27">
        <f t="shared" si="12"/>
        <v>0</v>
      </c>
      <c r="M11" s="27">
        <f t="shared" si="12"/>
        <v>0</v>
      </c>
      <c r="N11" s="27">
        <f t="shared" si="12"/>
        <v>0</v>
      </c>
      <c r="O11" s="27">
        <f t="shared" si="12"/>
        <v>0</v>
      </c>
      <c r="P11" s="27">
        <f t="shared" si="12"/>
        <v>0</v>
      </c>
      <c r="Q11" s="27">
        <f t="shared" si="3"/>
        <v>980</v>
      </c>
      <c r="R11" s="27">
        <f>SUM(R12)</f>
        <v>980</v>
      </c>
      <c r="S11" s="27">
        <f>SUM(S12)</f>
        <v>0</v>
      </c>
      <c r="T11" s="9">
        <f t="shared" si="8"/>
        <v>0</v>
      </c>
      <c r="U11" s="9">
        <f t="shared" si="4"/>
        <v>0</v>
      </c>
      <c r="V11" s="9">
        <f aca="true" t="shared" si="13" ref="V11:AB12">SUM(V12)</f>
        <v>0</v>
      </c>
      <c r="W11" s="9">
        <f t="shared" si="13"/>
        <v>0</v>
      </c>
      <c r="X11" s="9">
        <f t="shared" si="13"/>
        <v>0</v>
      </c>
      <c r="Y11" s="9">
        <f t="shared" si="13"/>
        <v>0</v>
      </c>
      <c r="Z11" s="9">
        <f t="shared" si="13"/>
        <v>0</v>
      </c>
      <c r="AA11" s="9">
        <f t="shared" si="13"/>
        <v>0</v>
      </c>
      <c r="AB11" s="9">
        <f t="shared" si="13"/>
        <v>0</v>
      </c>
      <c r="AC11" s="36">
        <v>0</v>
      </c>
      <c r="AD11" s="36">
        <v>0</v>
      </c>
      <c r="AE11" s="36">
        <v>0</v>
      </c>
      <c r="AF11" s="177"/>
      <c r="AG11" s="177"/>
      <c r="AH11" s="177"/>
      <c r="AI11" s="177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27" customHeight="1">
      <c r="A12" s="173"/>
      <c r="B12" s="174" t="s">
        <v>178</v>
      </c>
      <c r="C12" s="175"/>
      <c r="D12" s="178" t="s">
        <v>179</v>
      </c>
      <c r="E12" s="27">
        <f>SUM(F12,T12)</f>
        <v>980</v>
      </c>
      <c r="F12" s="28">
        <f t="shared" si="6"/>
        <v>980</v>
      </c>
      <c r="G12" s="27">
        <f t="shared" si="0"/>
        <v>0</v>
      </c>
      <c r="H12" s="27">
        <f>SUM(H13)</f>
        <v>0</v>
      </c>
      <c r="I12" s="27">
        <f>SUM(I13)</f>
        <v>0</v>
      </c>
      <c r="J12" s="27">
        <f t="shared" si="1"/>
        <v>0</v>
      </c>
      <c r="K12" s="27">
        <f t="shared" si="12"/>
        <v>0</v>
      </c>
      <c r="L12" s="27">
        <f t="shared" si="12"/>
        <v>0</v>
      </c>
      <c r="M12" s="27">
        <f t="shared" si="12"/>
        <v>0</v>
      </c>
      <c r="N12" s="27">
        <f t="shared" si="12"/>
        <v>0</v>
      </c>
      <c r="O12" s="27">
        <f t="shared" si="12"/>
        <v>0</v>
      </c>
      <c r="P12" s="27">
        <f t="shared" si="12"/>
        <v>0</v>
      </c>
      <c r="Q12" s="27">
        <f t="shared" si="3"/>
        <v>980</v>
      </c>
      <c r="R12" s="27">
        <f>SUM(R13)</f>
        <v>980</v>
      </c>
      <c r="S12" s="27">
        <f>SUM(S13)</f>
        <v>0</v>
      </c>
      <c r="T12" s="9">
        <f t="shared" si="8"/>
        <v>0</v>
      </c>
      <c r="U12" s="9">
        <f t="shared" si="4"/>
        <v>0</v>
      </c>
      <c r="V12" s="9">
        <f t="shared" si="13"/>
        <v>0</v>
      </c>
      <c r="W12" s="9">
        <f t="shared" si="13"/>
        <v>0</v>
      </c>
      <c r="X12" s="9">
        <f t="shared" si="13"/>
        <v>0</v>
      </c>
      <c r="Y12" s="9">
        <f t="shared" si="13"/>
        <v>0</v>
      </c>
      <c r="Z12" s="9">
        <f t="shared" si="13"/>
        <v>0</v>
      </c>
      <c r="AA12" s="9">
        <f t="shared" si="13"/>
        <v>0</v>
      </c>
      <c r="AB12" s="9">
        <f t="shared" si="13"/>
        <v>0</v>
      </c>
      <c r="AC12" s="36">
        <f>SUM(AC13)</f>
        <v>0</v>
      </c>
      <c r="AD12" s="36">
        <f>SUM(AD13)</f>
        <v>0</v>
      </c>
      <c r="AE12" s="36">
        <f>SUM(AE13)</f>
        <v>0</v>
      </c>
      <c r="AF12" s="177"/>
      <c r="AG12" s="177"/>
      <c r="AH12" s="177"/>
      <c r="AI12" s="177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27" customHeight="1">
      <c r="A13" s="173" t="s">
        <v>171</v>
      </c>
      <c r="B13" s="174" t="s">
        <v>171</v>
      </c>
      <c r="C13" s="175" t="s">
        <v>180</v>
      </c>
      <c r="D13" s="178" t="s">
        <v>181</v>
      </c>
      <c r="E13" s="27">
        <f>SUM(F13,T13)</f>
        <v>980</v>
      </c>
      <c r="F13" s="28">
        <f t="shared" si="6"/>
        <v>980</v>
      </c>
      <c r="G13" s="27">
        <f t="shared" si="0"/>
        <v>0</v>
      </c>
      <c r="H13" s="15"/>
      <c r="I13" s="15"/>
      <c r="J13" s="27">
        <f t="shared" si="1"/>
        <v>0</v>
      </c>
      <c r="K13" s="15"/>
      <c r="L13" s="15"/>
      <c r="M13" s="15"/>
      <c r="N13" s="15"/>
      <c r="O13" s="15"/>
      <c r="P13" s="15"/>
      <c r="Q13" s="27">
        <f t="shared" si="3"/>
        <v>980</v>
      </c>
      <c r="R13" s="38">
        <v>980</v>
      </c>
      <c r="S13" s="15"/>
      <c r="T13" s="9">
        <f t="shared" si="8"/>
        <v>0</v>
      </c>
      <c r="U13" s="9">
        <f t="shared" si="4"/>
        <v>0</v>
      </c>
      <c r="V13" s="179"/>
      <c r="W13" s="179"/>
      <c r="X13" s="179"/>
      <c r="Y13" s="179"/>
      <c r="Z13" s="179"/>
      <c r="AA13" s="179"/>
      <c r="AB13" s="179"/>
      <c r="AC13" s="30"/>
      <c r="AD13" s="30"/>
      <c r="AE13" s="30"/>
      <c r="AF13" s="177"/>
      <c r="AG13" s="177"/>
      <c r="AH13" s="177"/>
      <c r="AI13" s="177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27" customHeight="1">
      <c r="A14" s="29"/>
      <c r="B14" s="29"/>
      <c r="C14" s="29"/>
      <c r="D14" s="29"/>
      <c r="E14" s="27"/>
      <c r="F14" s="28"/>
      <c r="G14" s="27"/>
      <c r="H14" s="30"/>
      <c r="I14" s="30"/>
      <c r="J14" s="27"/>
      <c r="K14" s="15"/>
      <c r="L14" s="15"/>
      <c r="M14" s="15"/>
      <c r="N14" s="15"/>
      <c r="O14" s="15"/>
      <c r="P14" s="15"/>
      <c r="Q14" s="27"/>
      <c r="R14" s="15"/>
      <c r="S14" s="15"/>
      <c r="T14" s="36"/>
      <c r="U14" s="3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27" customHeight="1">
      <c r="A15" s="29"/>
      <c r="B15" s="29"/>
      <c r="C15" s="29"/>
      <c r="D15" s="29"/>
      <c r="E15" s="27"/>
      <c r="F15" s="28"/>
      <c r="G15" s="27"/>
      <c r="H15" s="30"/>
      <c r="I15" s="30"/>
      <c r="J15" s="27"/>
      <c r="K15" s="15"/>
      <c r="L15" s="15"/>
      <c r="M15" s="15"/>
      <c r="N15" s="15"/>
      <c r="O15" s="15"/>
      <c r="P15" s="15"/>
      <c r="Q15" s="27"/>
      <c r="R15" s="15"/>
      <c r="S15" s="15"/>
      <c r="T15" s="36"/>
      <c r="U15" s="3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27" customHeight="1">
      <c r="A16" s="29"/>
      <c r="B16" s="29"/>
      <c r="C16" s="29"/>
      <c r="D16" s="29"/>
      <c r="E16" s="27"/>
      <c r="F16" s="28"/>
      <c r="G16" s="27"/>
      <c r="H16" s="30"/>
      <c r="I16" s="30"/>
      <c r="J16" s="27"/>
      <c r="K16" s="15"/>
      <c r="L16" s="15"/>
      <c r="M16" s="15"/>
      <c r="N16" s="15"/>
      <c r="O16" s="15"/>
      <c r="P16" s="15"/>
      <c r="Q16" s="27"/>
      <c r="R16" s="15"/>
      <c r="S16" s="15"/>
      <c r="T16" s="36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27" customHeight="1">
      <c r="A17" s="29"/>
      <c r="B17" s="29"/>
      <c r="C17" s="29"/>
      <c r="D17" s="29"/>
      <c r="E17" s="27"/>
      <c r="F17" s="28"/>
      <c r="G17" s="27"/>
      <c r="H17" s="30"/>
      <c r="I17" s="30"/>
      <c r="J17" s="27"/>
      <c r="K17" s="15"/>
      <c r="L17" s="15"/>
      <c r="M17" s="15"/>
      <c r="N17" s="15"/>
      <c r="O17" s="15"/>
      <c r="P17" s="15"/>
      <c r="Q17" s="27"/>
      <c r="R17" s="15"/>
      <c r="S17" s="15"/>
      <c r="T17" s="36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27" customHeight="1">
      <c r="A18" s="29"/>
      <c r="B18" s="29"/>
      <c r="C18" s="29"/>
      <c r="D18" s="29"/>
      <c r="E18" s="27"/>
      <c r="F18" s="28"/>
      <c r="G18" s="27"/>
      <c r="H18" s="30"/>
      <c r="I18" s="30"/>
      <c r="J18" s="27"/>
      <c r="K18" s="15"/>
      <c r="L18" s="15"/>
      <c r="M18" s="15"/>
      <c r="N18" s="15"/>
      <c r="O18" s="15"/>
      <c r="P18" s="15"/>
      <c r="Q18" s="27"/>
      <c r="R18" s="15"/>
      <c r="S18" s="15"/>
      <c r="T18" s="36"/>
      <c r="U18" s="3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27" customHeight="1">
      <c r="A19" s="29"/>
      <c r="B19" s="29"/>
      <c r="C19" s="29"/>
      <c r="D19" s="29"/>
      <c r="E19" s="27"/>
      <c r="F19" s="28"/>
      <c r="G19" s="27"/>
      <c r="H19" s="31"/>
      <c r="I19" s="31"/>
      <c r="J19" s="27"/>
      <c r="K19" s="34"/>
      <c r="L19" s="34"/>
      <c r="M19" s="34"/>
      <c r="N19" s="34"/>
      <c r="O19" s="34"/>
      <c r="P19" s="34"/>
      <c r="Q19" s="27"/>
      <c r="R19" s="34"/>
      <c r="S19" s="34"/>
      <c r="T19" s="36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27" customHeight="1">
      <c r="A20" s="29"/>
      <c r="B20" s="29"/>
      <c r="C20" s="29"/>
      <c r="D20" s="32"/>
      <c r="E20" s="27"/>
      <c r="F20" s="28"/>
      <c r="G20" s="27"/>
      <c r="H20" s="33"/>
      <c r="I20" s="33"/>
      <c r="J20" s="27"/>
      <c r="K20" s="35"/>
      <c r="L20" s="35"/>
      <c r="M20" s="35"/>
      <c r="N20" s="35"/>
      <c r="O20" s="35"/>
      <c r="P20" s="35"/>
      <c r="Q20" s="27"/>
      <c r="R20" s="35"/>
      <c r="S20" s="35"/>
      <c r="T20" s="36"/>
      <c r="U20" s="36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27" customHeight="1">
      <c r="A21" s="29"/>
      <c r="B21" s="29"/>
      <c r="C21" s="29"/>
      <c r="D21" s="32"/>
      <c r="E21" s="27"/>
      <c r="F21" s="28"/>
      <c r="G21" s="27"/>
      <c r="H21" s="33"/>
      <c r="I21" s="33"/>
      <c r="J21" s="27"/>
      <c r="K21" s="35"/>
      <c r="L21" s="35"/>
      <c r="M21" s="35"/>
      <c r="N21" s="35"/>
      <c r="O21" s="35"/>
      <c r="P21" s="35"/>
      <c r="Q21" s="27"/>
      <c r="R21" s="35"/>
      <c r="S21" s="35"/>
      <c r="T21" s="36"/>
      <c r="U21" s="36"/>
      <c r="V21" s="33"/>
      <c r="W21" s="33"/>
      <c r="X21" s="33"/>
      <c r="Y21" s="33"/>
      <c r="Z21" s="33"/>
      <c r="AA21" s="33"/>
      <c r="AB21" s="33"/>
      <c r="AC21" s="38"/>
      <c r="AD21" s="38"/>
      <c r="AE21" s="3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4:243" s="1" customFormat="1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</sheetData>
  <sheetProtection/>
  <mergeCells count="19">
    <mergeCell ref="A1:AB1"/>
    <mergeCell ref="AD2:AE2"/>
    <mergeCell ref="A3:C3"/>
    <mergeCell ref="F3:S3"/>
    <mergeCell ref="T3:AE3"/>
    <mergeCell ref="E3:E5"/>
    <mergeCell ref="F4:F5"/>
    <mergeCell ref="AC4:AC5"/>
    <mergeCell ref="AD4:AD5"/>
    <mergeCell ref="AE4:AE5"/>
    <mergeCell ref="G4:I4"/>
    <mergeCell ref="J4:P4"/>
    <mergeCell ref="Q4:S4"/>
    <mergeCell ref="U4:AB4"/>
    <mergeCell ref="T4:T5"/>
    <mergeCell ref="A4:A5"/>
    <mergeCell ref="B4:B5"/>
    <mergeCell ref="C4:C5"/>
    <mergeCell ref="D3:D5"/>
  </mergeCells>
  <printOptions/>
  <pageMargins left="0.71" right="0.16" top="0.65" bottom="0.54" header="0.63" footer="0.48"/>
  <pageSetup firstPageNumber="2" useFirstPageNumber="1" horizontalDpi="600" verticalDpi="600" orientation="landscape" paperSize="9" scale="6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5" sqref="I5"/>
    </sheetView>
  </sheetViews>
  <sheetFormatPr defaultColWidth="9.16015625" defaultRowHeight="18.75" customHeight="1"/>
  <cols>
    <col min="1" max="3" width="4.66015625" style="0" customWidth="1"/>
    <col min="4" max="4" width="31.83203125" style="0" customWidth="1"/>
    <col min="5" max="7" width="7.83203125" style="0" customWidth="1"/>
    <col min="8" max="28" width="6.66015625" style="0" customWidth="1"/>
    <col min="29" max="239" width="9" style="0" customWidth="1"/>
    <col min="240" max="245" width="9.16015625" style="0" customWidth="1"/>
  </cols>
  <sheetData>
    <row r="1" spans="1:30" ht="43.5" customHeight="1">
      <c r="A1" s="163" t="s">
        <v>166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</row>
    <row r="2" spans="1:30" s="1" customFormat="1" ht="27.75" customHeight="1">
      <c r="A2" s="2"/>
      <c r="B2" s="2"/>
      <c r="C2" s="2"/>
      <c r="D2" s="3"/>
      <c r="E2" s="4"/>
      <c r="F2" s="4"/>
      <c r="G2" s="4"/>
      <c r="H2" s="4"/>
      <c r="I2" s="4"/>
      <c r="J2" s="4"/>
      <c r="K2" s="4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22"/>
      <c r="AA2" s="171" t="s">
        <v>151</v>
      </c>
      <c r="AB2" s="171"/>
      <c r="AC2" s="2"/>
      <c r="AD2" s="2"/>
    </row>
    <row r="3" spans="1:30" s="1" customFormat="1" ht="27" customHeight="1">
      <c r="A3" s="152" t="s">
        <v>74</v>
      </c>
      <c r="B3" s="152"/>
      <c r="C3" s="152"/>
      <c r="D3" s="151" t="s">
        <v>75</v>
      </c>
      <c r="E3" s="168" t="s">
        <v>152</v>
      </c>
      <c r="F3" s="168" t="s">
        <v>153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 t="s">
        <v>90</v>
      </c>
      <c r="U3" s="168"/>
      <c r="V3" s="168"/>
      <c r="W3" s="168"/>
      <c r="X3" s="168"/>
      <c r="Y3" s="168"/>
      <c r="Z3" s="168"/>
      <c r="AA3" s="168"/>
      <c r="AB3" s="168"/>
      <c r="AC3" s="2"/>
      <c r="AD3" s="2"/>
    </row>
    <row r="4" spans="1:30" s="1" customFormat="1" ht="36.75" customHeight="1">
      <c r="A4" s="127" t="s">
        <v>78</v>
      </c>
      <c r="B4" s="127" t="s">
        <v>79</v>
      </c>
      <c r="C4" s="151" t="s">
        <v>80</v>
      </c>
      <c r="D4" s="153"/>
      <c r="E4" s="168"/>
      <c r="F4" s="168" t="s">
        <v>81</v>
      </c>
      <c r="G4" s="168" t="s">
        <v>92</v>
      </c>
      <c r="H4" s="168"/>
      <c r="I4" s="168"/>
      <c r="J4" s="168"/>
      <c r="K4" s="168" t="s">
        <v>154</v>
      </c>
      <c r="L4" s="168"/>
      <c r="M4" s="168"/>
      <c r="N4" s="168"/>
      <c r="O4" s="168"/>
      <c r="P4" s="168"/>
      <c r="Q4" s="168"/>
      <c r="R4" s="169" t="s">
        <v>136</v>
      </c>
      <c r="S4" s="170"/>
      <c r="T4" s="165" t="s">
        <v>81</v>
      </c>
      <c r="U4" s="167" t="s">
        <v>155</v>
      </c>
      <c r="V4" s="167"/>
      <c r="W4" s="167"/>
      <c r="X4" s="167"/>
      <c r="Y4" s="167"/>
      <c r="Z4" s="172" t="s">
        <v>156</v>
      </c>
      <c r="AA4" s="172" t="s">
        <v>157</v>
      </c>
      <c r="AB4" s="172" t="s">
        <v>158</v>
      </c>
      <c r="AC4" s="2"/>
      <c r="AD4" s="2"/>
    </row>
    <row r="5" spans="1:30" s="1" customFormat="1" ht="63.75" customHeight="1">
      <c r="A5" s="150"/>
      <c r="B5" s="150"/>
      <c r="C5" s="152"/>
      <c r="D5" s="154"/>
      <c r="E5" s="161"/>
      <c r="F5" s="161"/>
      <c r="G5" s="5" t="s">
        <v>91</v>
      </c>
      <c r="H5" s="6" t="s">
        <v>126</v>
      </c>
      <c r="I5" s="6" t="s">
        <v>127</v>
      </c>
      <c r="J5" s="6" t="s">
        <v>128</v>
      </c>
      <c r="K5" s="5" t="s">
        <v>91</v>
      </c>
      <c r="L5" s="6" t="s">
        <v>130</v>
      </c>
      <c r="M5" s="6" t="s">
        <v>131</v>
      </c>
      <c r="N5" s="6" t="s">
        <v>132</v>
      </c>
      <c r="O5" s="6" t="s">
        <v>134</v>
      </c>
      <c r="P5" s="6" t="s">
        <v>133</v>
      </c>
      <c r="Q5" s="6" t="s">
        <v>135</v>
      </c>
      <c r="R5" s="6" t="s">
        <v>91</v>
      </c>
      <c r="S5" s="6" t="s">
        <v>139</v>
      </c>
      <c r="T5" s="165"/>
      <c r="U5" s="5" t="s">
        <v>91</v>
      </c>
      <c r="V5" s="5" t="s">
        <v>130</v>
      </c>
      <c r="W5" s="5" t="s">
        <v>160</v>
      </c>
      <c r="X5" s="5" t="s">
        <v>161</v>
      </c>
      <c r="Y5" s="6" t="s">
        <v>165</v>
      </c>
      <c r="Z5" s="172"/>
      <c r="AA5" s="172"/>
      <c r="AB5" s="172"/>
      <c r="AC5" s="22"/>
      <c r="AD5" s="22"/>
    </row>
    <row r="6" spans="1:30" s="1" customFormat="1" ht="27" customHeight="1">
      <c r="A6" s="7"/>
      <c r="B6" s="7"/>
      <c r="C6" s="7"/>
      <c r="D6" s="8" t="s">
        <v>81</v>
      </c>
      <c r="E6" s="9">
        <f>SUM(F6+T6)</f>
        <v>0</v>
      </c>
      <c r="F6" s="10">
        <f>SUM(G6+K6+R6)</f>
        <v>0</v>
      </c>
      <c r="G6" s="9">
        <f>SUM(H6:J6)</f>
        <v>0</v>
      </c>
      <c r="H6" s="9">
        <f>SUM(H7)</f>
        <v>0</v>
      </c>
      <c r="I6" s="9">
        <f>SUM(I7)</f>
        <v>0</v>
      </c>
      <c r="J6" s="9">
        <f>SUM(J7)</f>
        <v>0</v>
      </c>
      <c r="K6" s="9">
        <f>SUM(L6:Q6)</f>
        <v>0</v>
      </c>
      <c r="L6" s="9">
        <f aca="true" t="shared" si="0" ref="L6:Q6">SUM(L7)</f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20">
        <f>SUM(S6)</f>
        <v>0</v>
      </c>
      <c r="S6" s="9">
        <f aca="true" t="shared" si="1" ref="S6:AB6">SUM(S7)</f>
        <v>0</v>
      </c>
      <c r="T6" s="10">
        <f>SUM(U6+Z6+AA6+AB6)</f>
        <v>0</v>
      </c>
      <c r="U6" s="9">
        <f>SUM(V6:Y6)</f>
        <v>0</v>
      </c>
      <c r="V6" s="9">
        <f t="shared" si="1"/>
        <v>0</v>
      </c>
      <c r="W6" s="9">
        <f t="shared" si="1"/>
        <v>0</v>
      </c>
      <c r="X6" s="9">
        <f t="shared" si="1"/>
        <v>0</v>
      </c>
      <c r="Y6" s="9">
        <f t="shared" si="1"/>
        <v>0</v>
      </c>
      <c r="Z6" s="9">
        <f t="shared" si="1"/>
        <v>0</v>
      </c>
      <c r="AA6" s="9">
        <f t="shared" si="1"/>
        <v>0</v>
      </c>
      <c r="AB6" s="9">
        <f t="shared" si="1"/>
        <v>0</v>
      </c>
      <c r="AC6" s="22"/>
      <c r="AD6" s="2"/>
    </row>
    <row r="7" spans="1:30" s="1" customFormat="1" ht="27" customHeight="1">
      <c r="A7" s="7"/>
      <c r="B7" s="7"/>
      <c r="C7" s="7"/>
      <c r="D7" s="11"/>
      <c r="E7" s="9">
        <f aca="true" t="shared" si="2" ref="E7:E21">SUM(F7+T7)</f>
        <v>0</v>
      </c>
      <c r="F7" s="10">
        <f aca="true" t="shared" si="3" ref="F7:F21">SUM(G7+K7+R7)</f>
        <v>0</v>
      </c>
      <c r="G7" s="9">
        <f aca="true" t="shared" si="4" ref="G7:G21">SUM(H7:J7)</f>
        <v>0</v>
      </c>
      <c r="H7" s="9"/>
      <c r="I7" s="9"/>
      <c r="J7" s="9"/>
      <c r="K7" s="9">
        <f aca="true" t="shared" si="5" ref="K7:K21">SUM(L7:Q7)</f>
        <v>0</v>
      </c>
      <c r="L7" s="9"/>
      <c r="M7" s="9"/>
      <c r="N7" s="9"/>
      <c r="O7" s="9"/>
      <c r="P7" s="9"/>
      <c r="Q7" s="9"/>
      <c r="R7" s="20">
        <f aca="true" t="shared" si="6" ref="R7:R21">SUM(S7)</f>
        <v>0</v>
      </c>
      <c r="S7" s="9"/>
      <c r="T7" s="10">
        <f aca="true" t="shared" si="7" ref="T7:T21">SUM(U7+Z7+AA7+AB7)</f>
        <v>0</v>
      </c>
      <c r="U7" s="9">
        <f aca="true" t="shared" si="8" ref="U7:U21">SUM(V7:Y7)</f>
        <v>0</v>
      </c>
      <c r="V7" s="9"/>
      <c r="W7" s="9"/>
      <c r="X7" s="9"/>
      <c r="Y7" s="9"/>
      <c r="Z7" s="9"/>
      <c r="AA7" s="9"/>
      <c r="AB7" s="9"/>
      <c r="AC7" s="22"/>
      <c r="AD7" s="2"/>
    </row>
    <row r="8" spans="1:30" s="1" customFormat="1" ht="27" customHeight="1">
      <c r="A8" s="7"/>
      <c r="B8" s="7"/>
      <c r="C8" s="7"/>
      <c r="D8" s="11"/>
      <c r="E8" s="9">
        <f t="shared" si="2"/>
        <v>0</v>
      </c>
      <c r="F8" s="10">
        <f t="shared" si="3"/>
        <v>0</v>
      </c>
      <c r="G8" s="9">
        <f t="shared" si="4"/>
        <v>0</v>
      </c>
      <c r="H8" s="9"/>
      <c r="I8" s="9"/>
      <c r="J8" s="9"/>
      <c r="K8" s="9">
        <f t="shared" si="5"/>
        <v>0</v>
      </c>
      <c r="L8" s="9"/>
      <c r="M8" s="9"/>
      <c r="N8" s="9"/>
      <c r="O8" s="9"/>
      <c r="P8" s="9"/>
      <c r="Q8" s="9"/>
      <c r="R8" s="20">
        <f t="shared" si="6"/>
        <v>0</v>
      </c>
      <c r="S8" s="9"/>
      <c r="T8" s="10">
        <f t="shared" si="7"/>
        <v>0</v>
      </c>
      <c r="U8" s="9">
        <f t="shared" si="8"/>
        <v>0</v>
      </c>
      <c r="V8" s="9"/>
      <c r="W8" s="9"/>
      <c r="X8" s="9"/>
      <c r="Y8" s="9"/>
      <c r="Z8" s="9"/>
      <c r="AA8" s="9"/>
      <c r="AB8" s="9"/>
      <c r="AC8" s="22"/>
      <c r="AD8" s="2"/>
    </row>
    <row r="9" spans="1:30" s="1" customFormat="1" ht="27" customHeight="1">
      <c r="A9" s="7"/>
      <c r="B9" s="7"/>
      <c r="C9" s="7"/>
      <c r="D9" s="11"/>
      <c r="E9" s="9">
        <f t="shared" si="2"/>
        <v>0</v>
      </c>
      <c r="F9" s="10">
        <f t="shared" si="3"/>
        <v>0</v>
      </c>
      <c r="G9" s="9">
        <f t="shared" si="4"/>
        <v>0</v>
      </c>
      <c r="H9" s="9"/>
      <c r="I9" s="9"/>
      <c r="J9" s="9"/>
      <c r="K9" s="9">
        <f t="shared" si="5"/>
        <v>0</v>
      </c>
      <c r="L9" s="9"/>
      <c r="M9" s="9"/>
      <c r="N9" s="9"/>
      <c r="O9" s="9"/>
      <c r="P9" s="9"/>
      <c r="Q9" s="9"/>
      <c r="R9" s="20">
        <f t="shared" si="6"/>
        <v>0</v>
      </c>
      <c r="S9" s="9"/>
      <c r="T9" s="10">
        <f t="shared" si="7"/>
        <v>0</v>
      </c>
      <c r="U9" s="9">
        <f t="shared" si="8"/>
        <v>0</v>
      </c>
      <c r="V9" s="10"/>
      <c r="W9" s="20"/>
      <c r="X9" s="20"/>
      <c r="Y9" s="20"/>
      <c r="Z9" s="20"/>
      <c r="AA9" s="20"/>
      <c r="AB9" s="9"/>
      <c r="AC9" s="22"/>
      <c r="AD9" s="2"/>
    </row>
    <row r="10" spans="1:30" ht="27" customHeight="1">
      <c r="A10" s="12"/>
      <c r="B10" s="12"/>
      <c r="C10" s="13"/>
      <c r="D10" s="13"/>
      <c r="E10" s="9">
        <f t="shared" si="2"/>
        <v>0</v>
      </c>
      <c r="F10" s="10">
        <f t="shared" si="3"/>
        <v>0</v>
      </c>
      <c r="G10" s="9">
        <f t="shared" si="4"/>
        <v>0</v>
      </c>
      <c r="H10" s="14"/>
      <c r="I10" s="14"/>
      <c r="J10" s="14"/>
      <c r="K10" s="9">
        <f t="shared" si="5"/>
        <v>0</v>
      </c>
      <c r="L10" s="14"/>
      <c r="M10" s="14"/>
      <c r="N10" s="14"/>
      <c r="O10" s="14"/>
      <c r="P10" s="14"/>
      <c r="Q10" s="14"/>
      <c r="R10" s="20">
        <f t="shared" si="6"/>
        <v>0</v>
      </c>
      <c r="S10" s="14"/>
      <c r="T10" s="10">
        <f t="shared" si="7"/>
        <v>0</v>
      </c>
      <c r="U10" s="9">
        <f t="shared" si="8"/>
        <v>0</v>
      </c>
      <c r="V10" s="14"/>
      <c r="W10" s="14"/>
      <c r="X10" s="14"/>
      <c r="Y10" s="14"/>
      <c r="Z10" s="14"/>
      <c r="AA10" s="14"/>
      <c r="AB10" s="24"/>
      <c r="AC10" s="2"/>
      <c r="AD10" s="2"/>
    </row>
    <row r="11" spans="1:30" ht="27" customHeight="1">
      <c r="A11" s="12"/>
      <c r="B11" s="12"/>
      <c r="C11" s="12"/>
      <c r="D11" s="13"/>
      <c r="E11" s="9">
        <f t="shared" si="2"/>
        <v>0</v>
      </c>
      <c r="F11" s="10">
        <f t="shared" si="3"/>
        <v>0</v>
      </c>
      <c r="G11" s="9">
        <f t="shared" si="4"/>
        <v>0</v>
      </c>
      <c r="H11" s="14"/>
      <c r="I11" s="14"/>
      <c r="J11" s="14"/>
      <c r="K11" s="9">
        <f t="shared" si="5"/>
        <v>0</v>
      </c>
      <c r="L11" s="14"/>
      <c r="M11" s="14"/>
      <c r="N11" s="14"/>
      <c r="O11" s="14"/>
      <c r="P11" s="14"/>
      <c r="Q11" s="14"/>
      <c r="R11" s="20">
        <f t="shared" si="6"/>
        <v>0</v>
      </c>
      <c r="S11" s="14"/>
      <c r="T11" s="10">
        <f t="shared" si="7"/>
        <v>0</v>
      </c>
      <c r="U11" s="9">
        <f t="shared" si="8"/>
        <v>0</v>
      </c>
      <c r="V11" s="14"/>
      <c r="W11" s="14"/>
      <c r="X11" s="14"/>
      <c r="Y11" s="14"/>
      <c r="Z11" s="14"/>
      <c r="AA11" s="14"/>
      <c r="AB11" s="14"/>
      <c r="AC11" s="2"/>
      <c r="AD11" s="2"/>
    </row>
    <row r="12" spans="1:30" ht="27" customHeight="1">
      <c r="A12" s="12"/>
      <c r="B12" s="12"/>
      <c r="C12" s="12"/>
      <c r="D12" s="13"/>
      <c r="E12" s="9">
        <f t="shared" si="2"/>
        <v>0</v>
      </c>
      <c r="F12" s="10">
        <f t="shared" si="3"/>
        <v>0</v>
      </c>
      <c r="G12" s="9">
        <f t="shared" si="4"/>
        <v>0</v>
      </c>
      <c r="H12" s="15"/>
      <c r="I12" s="15"/>
      <c r="J12" s="15"/>
      <c r="K12" s="9">
        <f t="shared" si="5"/>
        <v>0</v>
      </c>
      <c r="L12" s="15"/>
      <c r="M12" s="15"/>
      <c r="N12" s="15"/>
      <c r="O12" s="15"/>
      <c r="P12" s="15"/>
      <c r="Q12" s="15"/>
      <c r="R12" s="20">
        <f t="shared" si="6"/>
        <v>0</v>
      </c>
      <c r="S12" s="15"/>
      <c r="T12" s="10">
        <f t="shared" si="7"/>
        <v>0</v>
      </c>
      <c r="U12" s="9">
        <f t="shared" si="8"/>
        <v>0</v>
      </c>
      <c r="V12" s="15"/>
      <c r="W12" s="15"/>
      <c r="X12" s="15"/>
      <c r="Y12" s="15"/>
      <c r="Z12" s="15"/>
      <c r="AA12" s="15"/>
      <c r="AB12" s="15"/>
      <c r="AC12" s="2"/>
      <c r="AD12" s="2"/>
    </row>
    <row r="13" spans="1:30" ht="27" customHeight="1">
      <c r="A13" s="12"/>
      <c r="B13" s="12"/>
      <c r="C13" s="12"/>
      <c r="D13" s="12"/>
      <c r="E13" s="9">
        <f t="shared" si="2"/>
        <v>0</v>
      </c>
      <c r="F13" s="10">
        <f t="shared" si="3"/>
        <v>0</v>
      </c>
      <c r="G13" s="9">
        <f t="shared" si="4"/>
        <v>0</v>
      </c>
      <c r="H13" s="15"/>
      <c r="I13" s="15"/>
      <c r="J13" s="15"/>
      <c r="K13" s="9">
        <f t="shared" si="5"/>
        <v>0</v>
      </c>
      <c r="L13" s="15"/>
      <c r="M13" s="15"/>
      <c r="N13" s="15"/>
      <c r="O13" s="15"/>
      <c r="P13" s="15"/>
      <c r="Q13" s="15"/>
      <c r="R13" s="20">
        <f t="shared" si="6"/>
        <v>0</v>
      </c>
      <c r="S13" s="15"/>
      <c r="T13" s="10">
        <f t="shared" si="7"/>
        <v>0</v>
      </c>
      <c r="U13" s="9">
        <f t="shared" si="8"/>
        <v>0</v>
      </c>
      <c r="V13" s="15"/>
      <c r="W13" s="15"/>
      <c r="X13" s="15"/>
      <c r="Y13" s="15"/>
      <c r="Z13" s="15"/>
      <c r="AA13" s="15"/>
      <c r="AB13" s="15"/>
      <c r="AC13" s="2"/>
      <c r="AD13" s="2"/>
    </row>
    <row r="14" spans="1:30" ht="27" customHeight="1">
      <c r="A14" s="12"/>
      <c r="B14" s="12"/>
      <c r="C14" s="12"/>
      <c r="D14" s="12"/>
      <c r="E14" s="9">
        <f t="shared" si="2"/>
        <v>0</v>
      </c>
      <c r="F14" s="10">
        <f t="shared" si="3"/>
        <v>0</v>
      </c>
      <c r="G14" s="9">
        <f t="shared" si="4"/>
        <v>0</v>
      </c>
      <c r="H14" s="15"/>
      <c r="I14" s="15"/>
      <c r="J14" s="15"/>
      <c r="K14" s="9">
        <f t="shared" si="5"/>
        <v>0</v>
      </c>
      <c r="L14" s="15"/>
      <c r="M14" s="15"/>
      <c r="N14" s="15"/>
      <c r="O14" s="15"/>
      <c r="P14" s="15"/>
      <c r="Q14" s="15"/>
      <c r="R14" s="20">
        <f t="shared" si="6"/>
        <v>0</v>
      </c>
      <c r="S14" s="15"/>
      <c r="T14" s="10">
        <f t="shared" si="7"/>
        <v>0</v>
      </c>
      <c r="U14" s="9">
        <f t="shared" si="8"/>
        <v>0</v>
      </c>
      <c r="V14" s="15"/>
      <c r="W14" s="15"/>
      <c r="X14" s="15"/>
      <c r="Y14" s="15"/>
      <c r="Z14" s="15"/>
      <c r="AA14" s="15"/>
      <c r="AB14" s="15"/>
      <c r="AC14" s="2"/>
      <c r="AD14" s="2"/>
    </row>
    <row r="15" spans="1:30" ht="27" customHeight="1">
      <c r="A15" s="12"/>
      <c r="B15" s="12"/>
      <c r="C15" s="12"/>
      <c r="D15" s="12"/>
      <c r="E15" s="9">
        <f t="shared" si="2"/>
        <v>0</v>
      </c>
      <c r="F15" s="10">
        <f t="shared" si="3"/>
        <v>0</v>
      </c>
      <c r="G15" s="9">
        <f t="shared" si="4"/>
        <v>0</v>
      </c>
      <c r="H15" s="15"/>
      <c r="I15" s="15"/>
      <c r="J15" s="15"/>
      <c r="K15" s="9">
        <f t="shared" si="5"/>
        <v>0</v>
      </c>
      <c r="L15" s="15"/>
      <c r="M15" s="15"/>
      <c r="N15" s="15"/>
      <c r="O15" s="15"/>
      <c r="P15" s="15"/>
      <c r="Q15" s="15"/>
      <c r="R15" s="20">
        <f t="shared" si="6"/>
        <v>0</v>
      </c>
      <c r="S15" s="15"/>
      <c r="T15" s="10">
        <f t="shared" si="7"/>
        <v>0</v>
      </c>
      <c r="U15" s="9">
        <f t="shared" si="8"/>
        <v>0</v>
      </c>
      <c r="V15" s="15"/>
      <c r="W15" s="15"/>
      <c r="X15" s="15"/>
      <c r="Y15" s="15"/>
      <c r="Z15" s="15"/>
      <c r="AA15" s="15"/>
      <c r="AB15" s="15"/>
      <c r="AC15" s="22"/>
      <c r="AD15" s="2"/>
    </row>
    <row r="16" spans="1:30" ht="27" customHeight="1">
      <c r="A16" s="12"/>
      <c r="B16" s="12"/>
      <c r="C16" s="12"/>
      <c r="D16" s="12"/>
      <c r="E16" s="9">
        <f t="shared" si="2"/>
        <v>0</v>
      </c>
      <c r="F16" s="10">
        <f t="shared" si="3"/>
        <v>0</v>
      </c>
      <c r="G16" s="9">
        <f t="shared" si="4"/>
        <v>0</v>
      </c>
      <c r="H16" s="15"/>
      <c r="I16" s="15"/>
      <c r="J16" s="15"/>
      <c r="K16" s="9">
        <f t="shared" si="5"/>
        <v>0</v>
      </c>
      <c r="L16" s="15"/>
      <c r="M16" s="15"/>
      <c r="N16" s="15"/>
      <c r="O16" s="15"/>
      <c r="P16" s="15"/>
      <c r="Q16" s="15"/>
      <c r="R16" s="20">
        <f t="shared" si="6"/>
        <v>0</v>
      </c>
      <c r="S16" s="15"/>
      <c r="T16" s="10">
        <f t="shared" si="7"/>
        <v>0</v>
      </c>
      <c r="U16" s="9">
        <f t="shared" si="8"/>
        <v>0</v>
      </c>
      <c r="V16" s="15"/>
      <c r="W16" s="15"/>
      <c r="X16" s="15"/>
      <c r="Y16" s="15"/>
      <c r="Z16" s="15"/>
      <c r="AA16" s="15"/>
      <c r="AB16" s="15"/>
      <c r="AC16" s="22"/>
      <c r="AD16" s="2"/>
    </row>
    <row r="17" spans="1:30" ht="27" customHeight="1">
      <c r="A17" s="12"/>
      <c r="B17" s="12"/>
      <c r="C17" s="12"/>
      <c r="D17" s="12"/>
      <c r="E17" s="9">
        <f t="shared" si="2"/>
        <v>0</v>
      </c>
      <c r="F17" s="10">
        <f t="shared" si="3"/>
        <v>0</v>
      </c>
      <c r="G17" s="9">
        <f t="shared" si="4"/>
        <v>0</v>
      </c>
      <c r="H17" s="15"/>
      <c r="I17" s="15"/>
      <c r="J17" s="15"/>
      <c r="K17" s="9">
        <f t="shared" si="5"/>
        <v>0</v>
      </c>
      <c r="L17" s="15"/>
      <c r="M17" s="15"/>
      <c r="N17" s="15"/>
      <c r="O17" s="15"/>
      <c r="P17" s="15"/>
      <c r="Q17" s="15"/>
      <c r="R17" s="20">
        <f t="shared" si="6"/>
        <v>0</v>
      </c>
      <c r="S17" s="15"/>
      <c r="T17" s="10">
        <f t="shared" si="7"/>
        <v>0</v>
      </c>
      <c r="U17" s="9">
        <f t="shared" si="8"/>
        <v>0</v>
      </c>
      <c r="V17" s="15"/>
      <c r="W17" s="15"/>
      <c r="X17" s="15"/>
      <c r="Y17" s="15"/>
      <c r="Z17" s="15"/>
      <c r="AA17" s="15"/>
      <c r="AB17" s="15"/>
      <c r="AC17" s="22"/>
      <c r="AD17" s="2"/>
    </row>
    <row r="18" spans="1:30" ht="27" customHeight="1">
      <c r="A18" s="12"/>
      <c r="B18" s="12"/>
      <c r="C18" s="12"/>
      <c r="D18" s="12"/>
      <c r="E18" s="9">
        <f t="shared" si="2"/>
        <v>0</v>
      </c>
      <c r="F18" s="10">
        <f t="shared" si="3"/>
        <v>0</v>
      </c>
      <c r="G18" s="9">
        <f t="shared" si="4"/>
        <v>0</v>
      </c>
      <c r="H18" s="15"/>
      <c r="I18" s="15"/>
      <c r="J18" s="15"/>
      <c r="K18" s="9">
        <f t="shared" si="5"/>
        <v>0</v>
      </c>
      <c r="L18" s="15"/>
      <c r="M18" s="15"/>
      <c r="N18" s="15"/>
      <c r="O18" s="15"/>
      <c r="P18" s="15"/>
      <c r="Q18" s="15"/>
      <c r="R18" s="20">
        <f t="shared" si="6"/>
        <v>0</v>
      </c>
      <c r="S18" s="15"/>
      <c r="T18" s="10">
        <f t="shared" si="7"/>
        <v>0</v>
      </c>
      <c r="U18" s="9">
        <f t="shared" si="8"/>
        <v>0</v>
      </c>
      <c r="V18" s="15"/>
      <c r="W18" s="15"/>
      <c r="X18" s="15"/>
      <c r="Y18" s="15"/>
      <c r="Z18" s="15"/>
      <c r="AA18" s="15"/>
      <c r="AB18" s="15"/>
      <c r="AC18" s="2"/>
      <c r="AD18" s="2"/>
    </row>
    <row r="19" spans="1:30" ht="27" customHeight="1">
      <c r="A19" s="12"/>
      <c r="B19" s="12"/>
      <c r="C19" s="12"/>
      <c r="D19" s="12"/>
      <c r="E19" s="9">
        <f t="shared" si="2"/>
        <v>0</v>
      </c>
      <c r="F19" s="10">
        <f t="shared" si="3"/>
        <v>0</v>
      </c>
      <c r="G19" s="9">
        <f t="shared" si="4"/>
        <v>0</v>
      </c>
      <c r="H19" s="15"/>
      <c r="I19" s="15"/>
      <c r="J19" s="15"/>
      <c r="K19" s="9">
        <f t="shared" si="5"/>
        <v>0</v>
      </c>
      <c r="L19" s="15"/>
      <c r="M19" s="15"/>
      <c r="N19" s="15"/>
      <c r="O19" s="15"/>
      <c r="P19" s="15"/>
      <c r="Q19" s="15"/>
      <c r="R19" s="20">
        <f t="shared" si="6"/>
        <v>0</v>
      </c>
      <c r="S19" s="15"/>
      <c r="T19" s="10">
        <f t="shared" si="7"/>
        <v>0</v>
      </c>
      <c r="U19" s="9">
        <f t="shared" si="8"/>
        <v>0</v>
      </c>
      <c r="V19" s="15"/>
      <c r="W19" s="15"/>
      <c r="X19" s="15"/>
      <c r="Y19" s="15"/>
      <c r="Z19" s="15"/>
      <c r="AA19" s="15"/>
      <c r="AB19" s="15"/>
      <c r="AC19" s="2"/>
      <c r="AD19" s="2"/>
    </row>
    <row r="20" spans="1:28" ht="27" customHeight="1">
      <c r="A20" s="12"/>
      <c r="B20" s="12"/>
      <c r="C20" s="12"/>
      <c r="D20" s="12"/>
      <c r="E20" s="9">
        <f t="shared" si="2"/>
        <v>0</v>
      </c>
      <c r="F20" s="10">
        <f t="shared" si="3"/>
        <v>0</v>
      </c>
      <c r="G20" s="9">
        <f t="shared" si="4"/>
        <v>0</v>
      </c>
      <c r="H20" s="15"/>
      <c r="I20" s="15"/>
      <c r="J20" s="15"/>
      <c r="K20" s="9">
        <f t="shared" si="5"/>
        <v>0</v>
      </c>
      <c r="L20" s="15"/>
      <c r="M20" s="15"/>
      <c r="N20" s="15"/>
      <c r="O20" s="15"/>
      <c r="P20" s="15"/>
      <c r="Q20" s="15"/>
      <c r="R20" s="20">
        <f t="shared" si="6"/>
        <v>0</v>
      </c>
      <c r="S20" s="15"/>
      <c r="T20" s="10">
        <f t="shared" si="7"/>
        <v>0</v>
      </c>
      <c r="U20" s="9">
        <f t="shared" si="8"/>
        <v>0</v>
      </c>
      <c r="V20" s="15"/>
      <c r="W20" s="15"/>
      <c r="X20" s="15"/>
      <c r="Y20" s="15"/>
      <c r="Z20" s="15"/>
      <c r="AA20" s="15"/>
      <c r="AB20" s="15"/>
    </row>
    <row r="21" spans="1:28" ht="27" customHeight="1">
      <c r="A21" s="12"/>
      <c r="B21" s="12"/>
      <c r="C21" s="12"/>
      <c r="D21" s="12"/>
      <c r="E21" s="9">
        <f t="shared" si="2"/>
        <v>0</v>
      </c>
      <c r="F21" s="10">
        <f t="shared" si="3"/>
        <v>0</v>
      </c>
      <c r="G21" s="9">
        <f t="shared" si="4"/>
        <v>0</v>
      </c>
      <c r="H21" s="15"/>
      <c r="I21" s="15"/>
      <c r="J21" s="15"/>
      <c r="K21" s="9">
        <f t="shared" si="5"/>
        <v>0</v>
      </c>
      <c r="L21" s="15"/>
      <c r="M21" s="15"/>
      <c r="N21" s="15"/>
      <c r="O21" s="15"/>
      <c r="P21" s="15"/>
      <c r="Q21" s="15"/>
      <c r="R21" s="20">
        <f t="shared" si="6"/>
        <v>0</v>
      </c>
      <c r="S21" s="15"/>
      <c r="T21" s="10">
        <f t="shared" si="7"/>
        <v>0</v>
      </c>
      <c r="U21" s="9">
        <f t="shared" si="8"/>
        <v>0</v>
      </c>
      <c r="V21" s="15"/>
      <c r="W21" s="15"/>
      <c r="X21" s="15"/>
      <c r="Y21" s="15"/>
      <c r="Z21" s="15"/>
      <c r="AA21" s="15"/>
      <c r="AB21" s="15"/>
    </row>
    <row r="22" spans="4:30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  <c r="Z22" s="2"/>
      <c r="AA22" s="2"/>
      <c r="AB22" s="2"/>
      <c r="AC22" s="2"/>
      <c r="AD22" s="2"/>
    </row>
  </sheetData>
  <sheetProtection/>
  <mergeCells count="19">
    <mergeCell ref="A1:AB1"/>
    <mergeCell ref="AA2:AB2"/>
    <mergeCell ref="A3:C3"/>
    <mergeCell ref="F3:S3"/>
    <mergeCell ref="T3:AB3"/>
    <mergeCell ref="E3:E5"/>
    <mergeCell ref="F4:F5"/>
    <mergeCell ref="Z4:Z5"/>
    <mergeCell ref="AA4:AA5"/>
    <mergeCell ref="AB4:AB5"/>
    <mergeCell ref="G4:J4"/>
    <mergeCell ref="K4:Q4"/>
    <mergeCell ref="R4:S4"/>
    <mergeCell ref="U4:Y4"/>
    <mergeCell ref="T4:T5"/>
    <mergeCell ref="A4:A5"/>
    <mergeCell ref="B4:B5"/>
    <mergeCell ref="C4:C5"/>
    <mergeCell ref="D3:D5"/>
  </mergeCells>
  <printOptions/>
  <pageMargins left="0.75" right="0.48" top="0.49" bottom="0.75" header="0.51" footer="0.51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1" sqref="C31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4" width="19.5" style="64" customWidth="1"/>
    <col min="5" max="5" width="46.83203125" style="64" customWidth="1"/>
    <col min="6" max="6" width="19.5" style="64" customWidth="1"/>
    <col min="7" max="16384" width="9" style="64" customWidth="1"/>
  </cols>
  <sheetData>
    <row r="1" spans="1:6" ht="39.75" customHeight="1">
      <c r="A1" s="130" t="s">
        <v>1</v>
      </c>
      <c r="B1" s="130"/>
      <c r="C1" s="130"/>
      <c r="D1" s="130"/>
      <c r="E1" s="130"/>
      <c r="F1" s="130"/>
    </row>
    <row r="2" spans="1:6" s="2" customFormat="1" ht="22.5" customHeight="1">
      <c r="A2" s="22"/>
      <c r="B2" s="22"/>
      <c r="C2" s="22"/>
      <c r="D2" s="89"/>
      <c r="E2" s="22"/>
      <c r="F2" s="23" t="s">
        <v>2</v>
      </c>
    </row>
    <row r="3" spans="1:6" s="2" customFormat="1" ht="18.75" customHeight="1">
      <c r="A3" s="131" t="s">
        <v>3</v>
      </c>
      <c r="B3" s="131"/>
      <c r="C3" s="131" t="s">
        <v>4</v>
      </c>
      <c r="D3" s="131"/>
      <c r="E3" s="131"/>
      <c r="F3" s="131"/>
    </row>
    <row r="4" spans="1:7" s="2" customFormat="1" ht="18.75" customHeight="1">
      <c r="A4" s="92" t="s">
        <v>5</v>
      </c>
      <c r="B4" s="93" t="s">
        <v>6</v>
      </c>
      <c r="C4" s="92" t="s">
        <v>7</v>
      </c>
      <c r="D4" s="93" t="s">
        <v>6</v>
      </c>
      <c r="E4" s="92" t="s">
        <v>8</v>
      </c>
      <c r="F4" s="93" t="s">
        <v>6</v>
      </c>
      <c r="G4" s="22"/>
    </row>
    <row r="5" spans="1:7" s="2" customFormat="1" ht="18.75" customHeight="1">
      <c r="A5" s="94" t="s">
        <v>9</v>
      </c>
      <c r="B5" s="27">
        <f>SUM('公开9'!E6)</f>
        <v>5137</v>
      </c>
      <c r="C5" s="95" t="s">
        <v>10</v>
      </c>
      <c r="D5" s="6">
        <f>SUM(D6:D8)</f>
        <v>2077</v>
      </c>
      <c r="E5" s="96" t="s">
        <v>11</v>
      </c>
      <c r="F5" s="6">
        <v>4157</v>
      </c>
      <c r="G5" s="22"/>
    </row>
    <row r="6" spans="1:7" s="2" customFormat="1" ht="18.75" customHeight="1">
      <c r="A6" s="97" t="s">
        <v>12</v>
      </c>
      <c r="B6" s="98"/>
      <c r="C6" s="99" t="s">
        <v>13</v>
      </c>
      <c r="D6" s="6">
        <f>SUM('公开9'!G6+'公开10'!G6)</f>
        <v>1013</v>
      </c>
      <c r="E6" s="96" t="s">
        <v>14</v>
      </c>
      <c r="F6" s="6"/>
      <c r="G6" s="22"/>
    </row>
    <row r="7" spans="1:6" s="2" customFormat="1" ht="18.75" customHeight="1">
      <c r="A7" s="97" t="s">
        <v>15</v>
      </c>
      <c r="B7" s="6">
        <f>SUM(B8:B13)</f>
        <v>0</v>
      </c>
      <c r="C7" s="99" t="s">
        <v>16</v>
      </c>
      <c r="D7" s="6">
        <f>SUM('公开9'!J6+'公开10'!K6)</f>
        <v>36</v>
      </c>
      <c r="E7" s="96" t="s">
        <v>17</v>
      </c>
      <c r="F7" s="6"/>
    </row>
    <row r="8" spans="1:7" s="2" customFormat="1" ht="18.75" customHeight="1">
      <c r="A8" s="100" t="s">
        <v>18</v>
      </c>
      <c r="B8" s="6"/>
      <c r="C8" s="99" t="s">
        <v>19</v>
      </c>
      <c r="D8" s="6">
        <f>SUM('公开9'!Q6+'公开10'!R6)</f>
        <v>1028</v>
      </c>
      <c r="E8" s="96" t="s">
        <v>20</v>
      </c>
      <c r="F8" s="6"/>
      <c r="G8" s="22"/>
    </row>
    <row r="9" spans="1:7" s="2" customFormat="1" ht="18.75" customHeight="1">
      <c r="A9" s="100" t="s">
        <v>21</v>
      </c>
      <c r="B9" s="6"/>
      <c r="C9" s="95" t="s">
        <v>22</v>
      </c>
      <c r="D9" s="6">
        <f>SUM(D10:D18)</f>
        <v>3060</v>
      </c>
      <c r="E9" s="96" t="s">
        <v>23</v>
      </c>
      <c r="F9" s="6"/>
      <c r="G9" s="22"/>
    </row>
    <row r="10" spans="1:7" s="2" customFormat="1" ht="18.75" customHeight="1">
      <c r="A10" s="101" t="s">
        <v>24</v>
      </c>
      <c r="B10" s="6">
        <f>SUM('公开10'!E6)</f>
        <v>0</v>
      </c>
      <c r="C10" s="99" t="s">
        <v>25</v>
      </c>
      <c r="D10" s="6">
        <f>SUM('公开9'!T6+'公开10'!U6)</f>
        <v>3060</v>
      </c>
      <c r="E10" s="96" t="s">
        <v>26</v>
      </c>
      <c r="F10" s="6"/>
      <c r="G10" s="22"/>
    </row>
    <row r="11" spans="1:6" s="2" customFormat="1" ht="18.75" customHeight="1">
      <c r="A11" s="101" t="s">
        <v>27</v>
      </c>
      <c r="B11" s="6"/>
      <c r="C11" s="99" t="s">
        <v>28</v>
      </c>
      <c r="D11" s="6"/>
      <c r="E11" s="96" t="s">
        <v>29</v>
      </c>
      <c r="F11" s="6"/>
    </row>
    <row r="12" spans="1:6" s="2" customFormat="1" ht="18.75" customHeight="1">
      <c r="A12" s="102" t="s">
        <v>30</v>
      </c>
      <c r="B12" s="27"/>
      <c r="C12" s="99" t="s">
        <v>31</v>
      </c>
      <c r="D12" s="6"/>
      <c r="E12" s="96" t="s">
        <v>32</v>
      </c>
      <c r="F12" s="6">
        <v>980</v>
      </c>
    </row>
    <row r="13" spans="1:6" s="2" customFormat="1" ht="18.75" customHeight="1">
      <c r="A13" s="100" t="s">
        <v>33</v>
      </c>
      <c r="B13" s="103"/>
      <c r="C13" s="99" t="s">
        <v>34</v>
      </c>
      <c r="D13" s="6"/>
      <c r="E13" s="96" t="s">
        <v>35</v>
      </c>
      <c r="F13" s="6"/>
    </row>
    <row r="14" spans="1:6" s="2" customFormat="1" ht="18.75" customHeight="1">
      <c r="A14" s="94" t="s">
        <v>36</v>
      </c>
      <c r="B14" s="6"/>
      <c r="C14" s="99" t="s">
        <v>37</v>
      </c>
      <c r="D14" s="6">
        <f>SUM('公开9'!AC6+'公开10'!Z6)</f>
        <v>0</v>
      </c>
      <c r="E14" s="96" t="s">
        <v>38</v>
      </c>
      <c r="F14" s="6"/>
    </row>
    <row r="15" spans="1:6" s="2" customFormat="1" ht="18.75" customHeight="1">
      <c r="A15" s="94" t="s">
        <v>39</v>
      </c>
      <c r="B15" s="6"/>
      <c r="C15" s="99" t="s">
        <v>40</v>
      </c>
      <c r="D15" s="6">
        <f>SUM('公开9'!AD6+'公开10'!AA6)</f>
        <v>0</v>
      </c>
      <c r="E15" s="96" t="s">
        <v>41</v>
      </c>
      <c r="F15" s="6"/>
    </row>
    <row r="16" spans="1:7" s="2" customFormat="1" ht="18.75" customHeight="1">
      <c r="A16" s="94" t="s">
        <v>42</v>
      </c>
      <c r="B16" s="6"/>
      <c r="C16" s="99" t="s">
        <v>43</v>
      </c>
      <c r="D16" s="6"/>
      <c r="E16" s="96" t="s">
        <v>44</v>
      </c>
      <c r="F16" s="6"/>
      <c r="G16" s="22"/>
    </row>
    <row r="17" spans="1:9" s="2" customFormat="1" ht="18.75" customHeight="1">
      <c r="A17" s="104" t="s">
        <v>45</v>
      </c>
      <c r="B17" s="6"/>
      <c r="C17" s="99" t="s">
        <v>46</v>
      </c>
      <c r="D17" s="6">
        <f>SUM('公开9'!AE6+'公开10'!AB6)</f>
        <v>0</v>
      </c>
      <c r="E17" s="96" t="s">
        <v>47</v>
      </c>
      <c r="F17" s="6"/>
      <c r="G17" s="22"/>
      <c r="I17" s="22"/>
    </row>
    <row r="18" spans="1:7" s="2" customFormat="1" ht="18.75" customHeight="1">
      <c r="A18" s="104" t="s">
        <v>48</v>
      </c>
      <c r="B18" s="6"/>
      <c r="C18" s="99" t="s">
        <v>49</v>
      </c>
      <c r="D18" s="6"/>
      <c r="E18" s="96" t="s">
        <v>50</v>
      </c>
      <c r="F18" s="6"/>
      <c r="G18" s="22"/>
    </row>
    <row r="19" spans="1:6" s="2" customFormat="1" ht="18.75" customHeight="1">
      <c r="A19" s="104" t="s">
        <v>51</v>
      </c>
      <c r="B19" s="27"/>
      <c r="C19" s="95" t="s">
        <v>52</v>
      </c>
      <c r="D19" s="6"/>
      <c r="E19" s="96" t="s">
        <v>53</v>
      </c>
      <c r="F19" s="6"/>
    </row>
    <row r="20" spans="1:7" s="2" customFormat="1" ht="18.75" customHeight="1">
      <c r="A20" s="105"/>
      <c r="B20" s="106"/>
      <c r="C20" s="94" t="s">
        <v>54</v>
      </c>
      <c r="D20" s="6"/>
      <c r="E20" s="96" t="s">
        <v>55</v>
      </c>
      <c r="F20" s="6"/>
      <c r="G20" s="22"/>
    </row>
    <row r="21" spans="1:7" s="2" customFormat="1" ht="18.75" customHeight="1">
      <c r="A21" s="105"/>
      <c r="B21" s="107"/>
      <c r="C21" s="94" t="s">
        <v>56</v>
      </c>
      <c r="D21" s="27"/>
      <c r="E21" s="96" t="s">
        <v>57</v>
      </c>
      <c r="F21" s="6"/>
      <c r="G21" s="22"/>
    </row>
    <row r="22" spans="1:7" s="2" customFormat="1" ht="18.75" customHeight="1">
      <c r="A22" s="105"/>
      <c r="B22" s="107"/>
      <c r="C22" s="108"/>
      <c r="D22" s="106"/>
      <c r="E22" s="109" t="s">
        <v>58</v>
      </c>
      <c r="F22" s="110"/>
      <c r="G22" s="22"/>
    </row>
    <row r="23" spans="1:7" s="2" customFormat="1" ht="18.75" customHeight="1">
      <c r="A23" s="108"/>
      <c r="B23" s="107"/>
      <c r="C23" s="108"/>
      <c r="D23" s="107"/>
      <c r="E23" s="109" t="s">
        <v>59</v>
      </c>
      <c r="F23" s="6"/>
      <c r="G23" s="22"/>
    </row>
    <row r="24" spans="1:8" s="2" customFormat="1" ht="18.75" customHeight="1">
      <c r="A24" s="111"/>
      <c r="B24" s="107"/>
      <c r="C24" s="108"/>
      <c r="D24" s="112"/>
      <c r="E24" s="109" t="s">
        <v>60</v>
      </c>
      <c r="F24" s="6"/>
      <c r="G24" s="22"/>
      <c r="H24" s="22"/>
    </row>
    <row r="25" spans="1:8" s="2" customFormat="1" ht="18.75" customHeight="1">
      <c r="A25" s="113"/>
      <c r="B25" s="107"/>
      <c r="C25" s="108"/>
      <c r="D25" s="112"/>
      <c r="E25" s="109" t="s">
        <v>61</v>
      </c>
      <c r="F25" s="6"/>
      <c r="G25" s="22"/>
      <c r="H25" s="22"/>
    </row>
    <row r="26" spans="1:8" s="2" customFormat="1" ht="18.75" customHeight="1">
      <c r="A26" s="111"/>
      <c r="B26" s="107"/>
      <c r="C26" s="108"/>
      <c r="D26" s="112"/>
      <c r="E26" s="109" t="s">
        <v>62</v>
      </c>
      <c r="F26" s="6"/>
      <c r="G26" s="22"/>
      <c r="H26" s="22"/>
    </row>
    <row r="27" spans="1:6" s="2" customFormat="1" ht="18.75" customHeight="1">
      <c r="A27" s="92"/>
      <c r="B27" s="114"/>
      <c r="C27" s="92"/>
      <c r="D27" s="112"/>
      <c r="E27" s="115" t="s">
        <v>63</v>
      </c>
      <c r="F27" s="6"/>
    </row>
    <row r="28" spans="1:6" s="2" customFormat="1" ht="18.75" customHeight="1">
      <c r="A28" s="102"/>
      <c r="B28" s="27"/>
      <c r="C28" s="116"/>
      <c r="D28" s="107"/>
      <c r="E28" s="115" t="s">
        <v>64</v>
      </c>
      <c r="F28" s="6"/>
    </row>
    <row r="29" spans="1:6" s="2" customFormat="1" ht="18.75" customHeight="1">
      <c r="A29" s="100"/>
      <c r="B29" s="106"/>
      <c r="C29" s="116"/>
      <c r="D29" s="112"/>
      <c r="E29" s="102" t="s">
        <v>65</v>
      </c>
      <c r="F29" s="27"/>
    </row>
    <row r="30" spans="1:6" s="2" customFormat="1" ht="18.75" customHeight="1">
      <c r="A30" s="92" t="s">
        <v>66</v>
      </c>
      <c r="B30" s="117">
        <f>B5+B7+B14+B15+B16+B17+B18+B19</f>
        <v>5137</v>
      </c>
      <c r="C30" s="92" t="s">
        <v>67</v>
      </c>
      <c r="D30" s="112">
        <f>D5+D9+D19+D20+D21</f>
        <v>5137</v>
      </c>
      <c r="E30" s="92" t="s">
        <v>67</v>
      </c>
      <c r="F30" s="118">
        <f>SUM(F5:F29)</f>
        <v>5137</v>
      </c>
    </row>
    <row r="31" spans="1:6" s="2" customFormat="1" ht="18.75" customHeight="1">
      <c r="A31" s="102" t="s">
        <v>68</v>
      </c>
      <c r="B31" s="27">
        <v>0</v>
      </c>
      <c r="C31" s="116" t="s">
        <v>69</v>
      </c>
      <c r="D31" s="112">
        <f>B31</f>
        <v>0</v>
      </c>
      <c r="E31" s="92" t="s">
        <v>69</v>
      </c>
      <c r="F31" s="112">
        <f>B31</f>
        <v>0</v>
      </c>
    </row>
    <row r="32" spans="1:6" s="2" customFormat="1" ht="18.75" customHeight="1">
      <c r="A32" s="100"/>
      <c r="B32" s="118"/>
      <c r="C32" s="72"/>
      <c r="D32" s="112"/>
      <c r="E32" s="76"/>
      <c r="F32" s="112"/>
    </row>
    <row r="33" spans="1:11" s="2" customFormat="1" ht="18.75" customHeight="1">
      <c r="A33" s="119"/>
      <c r="B33" s="112"/>
      <c r="C33" s="72"/>
      <c r="D33" s="112"/>
      <c r="E33" s="92"/>
      <c r="F33" s="112"/>
      <c r="K33" s="22"/>
    </row>
    <row r="34" spans="1:6" s="2" customFormat="1" ht="18.75" customHeight="1">
      <c r="A34" s="100"/>
      <c r="B34" s="112"/>
      <c r="C34" s="72"/>
      <c r="D34" s="120"/>
      <c r="E34" s="92"/>
      <c r="F34" s="112"/>
    </row>
    <row r="35" spans="1:6" s="2" customFormat="1" ht="18.75" customHeight="1">
      <c r="A35" s="121" t="s">
        <v>70</v>
      </c>
      <c r="B35" s="107">
        <f>B30+B31</f>
        <v>5137</v>
      </c>
      <c r="C35" s="122" t="s">
        <v>71</v>
      </c>
      <c r="D35" s="27">
        <f>D30+D31</f>
        <v>5137</v>
      </c>
      <c r="E35" s="123" t="s">
        <v>72</v>
      </c>
      <c r="F35" s="112">
        <f>F30+F31</f>
        <v>5137</v>
      </c>
    </row>
    <row r="36" spans="1:5" s="91" customFormat="1" ht="12">
      <c r="A36" s="22"/>
      <c r="C36" s="22"/>
      <c r="D36" s="22"/>
      <c r="E36" s="22"/>
    </row>
    <row r="37" s="2" customFormat="1" ht="12">
      <c r="C37" s="22"/>
    </row>
    <row r="38" s="2" customFormat="1" ht="12">
      <c r="A38" s="89"/>
    </row>
    <row r="39" s="2" customFormat="1" ht="12"/>
    <row r="40" s="2" customFormat="1" ht="12"/>
    <row r="41" s="2" customFormat="1" ht="12"/>
    <row r="42" s="2" customFormat="1" ht="12">
      <c r="A42" s="89"/>
    </row>
    <row r="43" s="2" customFormat="1" ht="12"/>
    <row r="44" s="2" customFormat="1" ht="12"/>
    <row r="45" s="2" customFormat="1" ht="12"/>
    <row r="46" s="2" customFormat="1" ht="12">
      <c r="A46" s="89"/>
    </row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>
      <c r="A64" s="89"/>
    </row>
    <row r="65" s="2" customFormat="1" ht="12"/>
    <row r="66" s="2" customFormat="1" ht="12">
      <c r="A66" s="89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.75">
      <c r="A79" s="90"/>
    </row>
    <row r="80" s="2" customFormat="1" ht="12">
      <c r="A80" s="89"/>
    </row>
    <row r="81" s="2" customFormat="1" ht="12.75">
      <c r="A81" s="90"/>
    </row>
    <row r="82" s="2" customFormat="1" ht="12">
      <c r="A82" s="89"/>
    </row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</sheetData>
  <sheetProtection/>
  <mergeCells count="3">
    <mergeCell ref="A1:F1"/>
    <mergeCell ref="A3:B3"/>
    <mergeCell ref="C3:F3"/>
  </mergeCells>
  <printOptions/>
  <pageMargins left="0.98" right="0.61" top="0.17" bottom="0.18" header="0.17" footer="0.18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4.16015625" style="0" customWidth="1"/>
  </cols>
  <sheetData>
    <row r="1" spans="1:10" ht="25.5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4" t="s">
        <v>74</v>
      </c>
      <c r="B3" s="134"/>
      <c r="C3" s="134"/>
      <c r="D3" s="135" t="s">
        <v>75</v>
      </c>
      <c r="E3" s="134" t="s">
        <v>76</v>
      </c>
      <c r="F3" s="134"/>
      <c r="G3" s="134"/>
      <c r="H3" s="134"/>
      <c r="I3" s="134"/>
      <c r="J3" s="134"/>
      <c r="K3" s="135" t="s">
        <v>77</v>
      </c>
    </row>
    <row r="4" spans="1:11" s="43" customFormat="1" ht="33.75">
      <c r="A4" s="45" t="s">
        <v>78</v>
      </c>
      <c r="B4" s="45" t="s">
        <v>79</v>
      </c>
      <c r="C4" s="45" t="s">
        <v>80</v>
      </c>
      <c r="D4" s="136"/>
      <c r="E4" s="45" t="s">
        <v>81</v>
      </c>
      <c r="F4" s="45" t="s">
        <v>82</v>
      </c>
      <c r="G4" s="45" t="s">
        <v>83</v>
      </c>
      <c r="H4" s="45" t="s">
        <v>84</v>
      </c>
      <c r="I4" s="45" t="s">
        <v>85</v>
      </c>
      <c r="J4" s="45" t="s">
        <v>86</v>
      </c>
      <c r="K4" s="136"/>
    </row>
    <row r="5" spans="1:11" s="43" customFormat="1" ht="22.5" customHeight="1">
      <c r="A5" s="46"/>
      <c r="B5" s="46"/>
      <c r="C5" s="46"/>
      <c r="D5" s="45" t="s">
        <v>81</v>
      </c>
      <c r="E5" s="47">
        <f>SUM(F5:J5)</f>
        <v>5137</v>
      </c>
      <c r="F5" s="47">
        <f>SUM('公开9'!E6)</f>
        <v>5137</v>
      </c>
      <c r="G5" s="47"/>
      <c r="H5" s="47"/>
      <c r="I5" s="47">
        <f>SUM('公开10'!E6)</f>
        <v>0</v>
      </c>
      <c r="J5" s="47"/>
      <c r="K5" s="48"/>
    </row>
    <row r="6" spans="1:11" s="43" customFormat="1" ht="22.5" customHeight="1">
      <c r="A6" s="173" t="s">
        <v>167</v>
      </c>
      <c r="B6" s="174"/>
      <c r="C6" s="175"/>
      <c r="D6" s="178" t="s">
        <v>168</v>
      </c>
      <c r="E6" s="47">
        <f aca="true" t="shared" si="0" ref="E6:E16">SUM(F6:J6)</f>
        <v>4157</v>
      </c>
      <c r="F6" s="47">
        <f>SUM('公开9'!E7)</f>
        <v>4157</v>
      </c>
      <c r="G6" s="47"/>
      <c r="H6" s="47"/>
      <c r="I6" s="47">
        <f>SUM('公开10'!E7)</f>
        <v>0</v>
      </c>
      <c r="J6" s="47"/>
      <c r="K6" s="48"/>
    </row>
    <row r="7" spans="1:11" s="43" customFormat="1" ht="22.5" customHeight="1">
      <c r="A7" s="173"/>
      <c r="B7" s="174" t="s">
        <v>169</v>
      </c>
      <c r="C7" s="175"/>
      <c r="D7" s="178" t="s">
        <v>170</v>
      </c>
      <c r="E7" s="47">
        <f t="shared" si="0"/>
        <v>4157</v>
      </c>
      <c r="F7" s="47">
        <f>SUM('公开9'!E8)</f>
        <v>4157</v>
      </c>
      <c r="G7" s="47"/>
      <c r="H7" s="47"/>
      <c r="I7" s="47">
        <f>SUM('公开10'!E8)</f>
        <v>0</v>
      </c>
      <c r="J7" s="47"/>
      <c r="K7" s="48"/>
    </row>
    <row r="8" spans="1:11" s="43" customFormat="1" ht="22.5" customHeight="1">
      <c r="A8" s="173" t="s">
        <v>171</v>
      </c>
      <c r="B8" s="174" t="s">
        <v>171</v>
      </c>
      <c r="C8" s="175" t="s">
        <v>172</v>
      </c>
      <c r="D8" s="178" t="s">
        <v>173</v>
      </c>
      <c r="E8" s="47">
        <f t="shared" si="0"/>
        <v>1097</v>
      </c>
      <c r="F8" s="47">
        <f>SUM('公开9'!E9)</f>
        <v>1097</v>
      </c>
      <c r="G8" s="47"/>
      <c r="H8" s="47"/>
      <c r="I8" s="47">
        <f>SUM('公开10'!E9)</f>
        <v>0</v>
      </c>
      <c r="J8" s="47"/>
      <c r="K8" s="48"/>
    </row>
    <row r="9" spans="1:11" s="43" customFormat="1" ht="22.5" customHeight="1">
      <c r="A9" s="173" t="s">
        <v>171</v>
      </c>
      <c r="B9" s="174" t="s">
        <v>171</v>
      </c>
      <c r="C9" s="175" t="s">
        <v>174</v>
      </c>
      <c r="D9" s="178" t="s">
        <v>175</v>
      </c>
      <c r="E9" s="47">
        <f t="shared" si="0"/>
        <v>3060</v>
      </c>
      <c r="F9" s="47">
        <f>SUM('公开9'!E10)</f>
        <v>3060</v>
      </c>
      <c r="G9" s="47"/>
      <c r="H9" s="47"/>
      <c r="I9" s="47">
        <f>SUM('公开10'!E10)</f>
        <v>0</v>
      </c>
      <c r="J9" s="47"/>
      <c r="K9" s="48"/>
    </row>
    <row r="10" spans="1:11" s="43" customFormat="1" ht="22.5" customHeight="1">
      <c r="A10" s="173" t="s">
        <v>176</v>
      </c>
      <c r="B10" s="174"/>
      <c r="C10" s="175"/>
      <c r="D10" s="178" t="s">
        <v>177</v>
      </c>
      <c r="E10" s="47">
        <f t="shared" si="0"/>
        <v>980</v>
      </c>
      <c r="F10" s="47">
        <f>SUM('公开9'!E11)</f>
        <v>980</v>
      </c>
      <c r="G10" s="47"/>
      <c r="H10" s="47"/>
      <c r="I10" s="47">
        <f>SUM('公开10'!E11)</f>
        <v>0</v>
      </c>
      <c r="J10" s="47"/>
      <c r="K10" s="48"/>
    </row>
    <row r="11" spans="1:11" s="43" customFormat="1" ht="22.5" customHeight="1">
      <c r="A11" s="173"/>
      <c r="B11" s="174" t="s">
        <v>178</v>
      </c>
      <c r="C11" s="175"/>
      <c r="D11" s="178" t="s">
        <v>179</v>
      </c>
      <c r="E11" s="47">
        <f t="shared" si="0"/>
        <v>980</v>
      </c>
      <c r="F11" s="47">
        <f>SUM('公开9'!E12)</f>
        <v>980</v>
      </c>
      <c r="G11" s="47"/>
      <c r="H11" s="47"/>
      <c r="I11" s="47">
        <f>SUM('公开10'!E12)</f>
        <v>0</v>
      </c>
      <c r="J11" s="47"/>
      <c r="K11" s="48"/>
    </row>
    <row r="12" spans="1:11" s="43" customFormat="1" ht="22.5" customHeight="1">
      <c r="A12" s="173" t="s">
        <v>171</v>
      </c>
      <c r="B12" s="174" t="s">
        <v>171</v>
      </c>
      <c r="C12" s="175" t="s">
        <v>180</v>
      </c>
      <c r="D12" s="178" t="s">
        <v>181</v>
      </c>
      <c r="E12" s="47">
        <f t="shared" si="0"/>
        <v>980</v>
      </c>
      <c r="F12" s="47">
        <f>SUM('公开9'!E13)</f>
        <v>980</v>
      </c>
      <c r="G12" s="47"/>
      <c r="H12" s="47"/>
      <c r="I12" s="47">
        <f>SUM('公开10'!E13)</f>
        <v>0</v>
      </c>
      <c r="J12" s="47"/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SUM('公开9'!E14)</f>
        <v>0</v>
      </c>
      <c r="G13" s="47"/>
      <c r="H13" s="47"/>
      <c r="I13" s="47">
        <f>SUM('公开10'!E14)</f>
        <v>0</v>
      </c>
      <c r="J13" s="47"/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SUM('公开9'!E15)</f>
        <v>0</v>
      </c>
      <c r="G14" s="47"/>
      <c r="H14" s="47"/>
      <c r="I14" s="47">
        <f>SUM('公开10'!E15)</f>
        <v>0</v>
      </c>
      <c r="J14" s="47"/>
      <c r="K14" s="48"/>
    </row>
    <row r="15" spans="1:11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SUM('公开9'!E16)</f>
        <v>0</v>
      </c>
      <c r="G15" s="47"/>
      <c r="H15" s="47"/>
      <c r="I15" s="47">
        <f>SUM('公开10'!E16)</f>
        <v>0</v>
      </c>
      <c r="J15" s="47"/>
      <c r="K15" s="48"/>
    </row>
    <row r="16" spans="1:11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SUM('公开9'!E17)</f>
        <v>0</v>
      </c>
      <c r="G16" s="46"/>
      <c r="H16" s="46"/>
      <c r="I16" s="47">
        <f>SUM('公开10'!E17)</f>
        <v>0</v>
      </c>
      <c r="J16" s="46"/>
      <c r="K16" s="48"/>
    </row>
  </sheetData>
  <sheetProtection/>
  <mergeCells count="6">
    <mergeCell ref="A1:J1"/>
    <mergeCell ref="J2:K2"/>
    <mergeCell ref="A3:C3"/>
    <mergeCell ref="E3:J3"/>
    <mergeCell ref="D3:D4"/>
    <mergeCell ref="K3:K4"/>
  </mergeCells>
  <printOptions/>
  <pageMargins left="1.02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5.83203125" style="0" customWidth="1"/>
  </cols>
  <sheetData>
    <row r="1" spans="1:10" ht="25.5">
      <c r="A1" s="132" t="s">
        <v>87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7" t="s">
        <v>74</v>
      </c>
      <c r="B3" s="138"/>
      <c r="C3" s="139"/>
      <c r="D3" s="135" t="s">
        <v>75</v>
      </c>
      <c r="E3" s="137" t="s">
        <v>88</v>
      </c>
      <c r="F3" s="138"/>
      <c r="G3" s="138"/>
      <c r="H3" s="138"/>
      <c r="I3" s="138"/>
      <c r="J3" s="139"/>
      <c r="K3" s="135" t="s">
        <v>77</v>
      </c>
    </row>
    <row r="4" spans="1:11" s="43" customFormat="1" ht="22.5" customHeight="1">
      <c r="A4" s="145"/>
      <c r="B4" s="146"/>
      <c r="C4" s="147"/>
      <c r="D4" s="143"/>
      <c r="E4" s="144" t="s">
        <v>81</v>
      </c>
      <c r="F4" s="140" t="s">
        <v>89</v>
      </c>
      <c r="G4" s="141"/>
      <c r="H4" s="141"/>
      <c r="I4" s="142"/>
      <c r="J4" s="135" t="s">
        <v>90</v>
      </c>
      <c r="K4" s="143"/>
    </row>
    <row r="5" spans="1:11" s="43" customFormat="1" ht="24">
      <c r="A5" s="45" t="s">
        <v>78</v>
      </c>
      <c r="B5" s="45" t="s">
        <v>79</v>
      </c>
      <c r="C5" s="45" t="s">
        <v>80</v>
      </c>
      <c r="D5" s="136"/>
      <c r="E5" s="144"/>
      <c r="F5" s="47" t="s">
        <v>91</v>
      </c>
      <c r="G5" s="47" t="s">
        <v>92</v>
      </c>
      <c r="H5" s="47" t="s">
        <v>93</v>
      </c>
      <c r="I5" s="47" t="s">
        <v>94</v>
      </c>
      <c r="J5" s="136"/>
      <c r="K5" s="136"/>
    </row>
    <row r="6" spans="1:11" s="43" customFormat="1" ht="22.5" customHeight="1">
      <c r="A6" s="46"/>
      <c r="B6" s="46"/>
      <c r="C6" s="46"/>
      <c r="D6" s="45" t="s">
        <v>81</v>
      </c>
      <c r="E6" s="47">
        <f>SUM(F6+J6)</f>
        <v>5137</v>
      </c>
      <c r="F6" s="47">
        <f>SUM(G6:I6)</f>
        <v>2077</v>
      </c>
      <c r="G6" s="47">
        <f>SUM('公开9'!G6+'公开10'!G6)</f>
        <v>1013</v>
      </c>
      <c r="H6" s="47">
        <f>SUM('公开9'!J6+'公开10'!K6)</f>
        <v>36</v>
      </c>
      <c r="I6" s="47">
        <f>SUM('公开9'!Q6+'公开10'!R6)</f>
        <v>1028</v>
      </c>
      <c r="J6" s="47">
        <f>SUM('公开9'!T6+'公开10'!T6)</f>
        <v>3060</v>
      </c>
      <c r="K6" s="48"/>
    </row>
    <row r="7" spans="1:11" s="43" customFormat="1" ht="22.5" customHeight="1">
      <c r="A7" s="173" t="s">
        <v>167</v>
      </c>
      <c r="B7" s="174"/>
      <c r="C7" s="175"/>
      <c r="D7" s="178" t="s">
        <v>168</v>
      </c>
      <c r="E7" s="47">
        <f aca="true" t="shared" si="0" ref="E7:E17">SUM(F7+J7)</f>
        <v>4157</v>
      </c>
      <c r="F7" s="47">
        <f aca="true" t="shared" si="1" ref="F7:F17">SUM(G7:I7)</f>
        <v>1097</v>
      </c>
      <c r="G7" s="47">
        <f>SUM('公开9'!G7+'公开10'!G7)</f>
        <v>1013</v>
      </c>
      <c r="H7" s="47">
        <f>SUM('公开9'!J7+'公开10'!K7)</f>
        <v>36</v>
      </c>
      <c r="I7" s="47">
        <f>SUM('公开9'!Q7+'公开10'!R7)</f>
        <v>48</v>
      </c>
      <c r="J7" s="47">
        <f>SUM('公开9'!T7+'公开10'!T7)</f>
        <v>3060</v>
      </c>
      <c r="K7" s="48"/>
    </row>
    <row r="8" spans="1:11" s="43" customFormat="1" ht="22.5" customHeight="1">
      <c r="A8" s="173"/>
      <c r="B8" s="174" t="s">
        <v>169</v>
      </c>
      <c r="C8" s="175"/>
      <c r="D8" s="178" t="s">
        <v>170</v>
      </c>
      <c r="E8" s="47">
        <f t="shared" si="0"/>
        <v>4157</v>
      </c>
      <c r="F8" s="47">
        <f t="shared" si="1"/>
        <v>1097</v>
      </c>
      <c r="G8" s="47">
        <f>SUM('公开9'!G8+'公开10'!G8)</f>
        <v>1013</v>
      </c>
      <c r="H8" s="47">
        <f>SUM('公开9'!J8+'公开10'!K8)</f>
        <v>36</v>
      </c>
      <c r="I8" s="47">
        <f>SUM('公开9'!Q8+'公开10'!R8)</f>
        <v>48</v>
      </c>
      <c r="J8" s="47">
        <f>SUM('公开9'!T8+'公开10'!T8)</f>
        <v>3060</v>
      </c>
      <c r="K8" s="48"/>
    </row>
    <row r="9" spans="1:11" s="43" customFormat="1" ht="22.5" customHeight="1">
      <c r="A9" s="173" t="s">
        <v>171</v>
      </c>
      <c r="B9" s="174" t="s">
        <v>171</v>
      </c>
      <c r="C9" s="175" t="s">
        <v>172</v>
      </c>
      <c r="D9" s="178" t="s">
        <v>173</v>
      </c>
      <c r="E9" s="47">
        <f t="shared" si="0"/>
        <v>1097</v>
      </c>
      <c r="F9" s="47">
        <f t="shared" si="1"/>
        <v>1097</v>
      </c>
      <c r="G9" s="47">
        <f>SUM('公开9'!G9+'公开10'!G9)</f>
        <v>1013</v>
      </c>
      <c r="H9" s="47">
        <f>SUM('公开9'!J9+'公开10'!K9)</f>
        <v>36</v>
      </c>
      <c r="I9" s="47">
        <f>SUM('公开9'!Q9+'公开10'!R9)</f>
        <v>48</v>
      </c>
      <c r="J9" s="47">
        <f>SUM('公开9'!T9+'公开10'!T9)</f>
        <v>0</v>
      </c>
      <c r="K9" s="48"/>
    </row>
    <row r="10" spans="1:11" s="43" customFormat="1" ht="22.5" customHeight="1">
      <c r="A10" s="173" t="s">
        <v>171</v>
      </c>
      <c r="B10" s="174" t="s">
        <v>171</v>
      </c>
      <c r="C10" s="175" t="s">
        <v>174</v>
      </c>
      <c r="D10" s="178" t="s">
        <v>175</v>
      </c>
      <c r="E10" s="47">
        <f t="shared" si="0"/>
        <v>3060</v>
      </c>
      <c r="F10" s="47">
        <f t="shared" si="1"/>
        <v>0</v>
      </c>
      <c r="G10" s="47">
        <f>SUM('公开9'!G10+'公开10'!G10)</f>
        <v>0</v>
      </c>
      <c r="H10" s="47">
        <f>SUM('公开9'!J10+'公开10'!K10)</f>
        <v>0</v>
      </c>
      <c r="I10" s="47">
        <f>SUM('公开9'!Q10+'公开10'!R10)</f>
        <v>0</v>
      </c>
      <c r="J10" s="47">
        <f>SUM('公开9'!T10+'公开10'!T10)</f>
        <v>3060</v>
      </c>
      <c r="K10" s="48"/>
    </row>
    <row r="11" spans="1:11" s="43" customFormat="1" ht="22.5" customHeight="1">
      <c r="A11" s="173" t="s">
        <v>176</v>
      </c>
      <c r="B11" s="174"/>
      <c r="C11" s="175"/>
      <c r="D11" s="178" t="s">
        <v>177</v>
      </c>
      <c r="E11" s="47">
        <f t="shared" si="0"/>
        <v>980</v>
      </c>
      <c r="F11" s="47">
        <f t="shared" si="1"/>
        <v>980</v>
      </c>
      <c r="G11" s="47">
        <f>SUM('公开9'!G11+'公开10'!G11)</f>
        <v>0</v>
      </c>
      <c r="H11" s="47">
        <f>SUM('公开9'!J11+'公开10'!K11)</f>
        <v>0</v>
      </c>
      <c r="I11" s="47">
        <f>SUM('公开9'!Q11+'公开10'!R11)</f>
        <v>980</v>
      </c>
      <c r="J11" s="47">
        <f>SUM('公开9'!T11+'公开10'!T11)</f>
        <v>0</v>
      </c>
      <c r="K11" s="48"/>
    </row>
    <row r="12" spans="1:11" s="43" customFormat="1" ht="22.5" customHeight="1">
      <c r="A12" s="173"/>
      <c r="B12" s="174" t="s">
        <v>178</v>
      </c>
      <c r="C12" s="175"/>
      <c r="D12" s="178" t="s">
        <v>179</v>
      </c>
      <c r="E12" s="47">
        <f t="shared" si="0"/>
        <v>980</v>
      </c>
      <c r="F12" s="47">
        <f t="shared" si="1"/>
        <v>980</v>
      </c>
      <c r="G12" s="47">
        <f>SUM('公开9'!G12+'公开10'!G12)</f>
        <v>0</v>
      </c>
      <c r="H12" s="47">
        <f>SUM('公开9'!J12+'公开10'!K12)</f>
        <v>0</v>
      </c>
      <c r="I12" s="47">
        <f>SUM('公开9'!Q12+'公开10'!R12)</f>
        <v>980</v>
      </c>
      <c r="J12" s="47">
        <f>SUM('公开9'!T12+'公开10'!T12)</f>
        <v>0</v>
      </c>
      <c r="K12" s="48"/>
    </row>
    <row r="13" spans="1:11" s="43" customFormat="1" ht="22.5" customHeight="1">
      <c r="A13" s="173" t="s">
        <v>171</v>
      </c>
      <c r="B13" s="174" t="s">
        <v>171</v>
      </c>
      <c r="C13" s="175" t="s">
        <v>180</v>
      </c>
      <c r="D13" s="178" t="s">
        <v>181</v>
      </c>
      <c r="E13" s="47">
        <f t="shared" si="0"/>
        <v>980</v>
      </c>
      <c r="F13" s="47">
        <f t="shared" si="1"/>
        <v>980</v>
      </c>
      <c r="G13" s="47">
        <f>SUM('公开9'!G13+'公开10'!G13)</f>
        <v>0</v>
      </c>
      <c r="H13" s="47">
        <f>SUM('公开9'!J13+'公开10'!K13)</f>
        <v>0</v>
      </c>
      <c r="I13" s="47">
        <f>SUM('公开9'!Q13+'公开10'!R13)</f>
        <v>980</v>
      </c>
      <c r="J13" s="47">
        <f>SUM('公开9'!T13+'公开10'!T13)</f>
        <v>0</v>
      </c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 t="shared" si="1"/>
        <v>0</v>
      </c>
      <c r="G14" s="47">
        <f>SUM('公开9'!G14+'公开10'!G14)</f>
        <v>0</v>
      </c>
      <c r="H14" s="47">
        <f>SUM('公开9'!J14+'公开10'!K14)</f>
        <v>0</v>
      </c>
      <c r="I14" s="47">
        <f>SUM('公开9'!Q14+'公开10'!R14)</f>
        <v>0</v>
      </c>
      <c r="J14" s="47">
        <f>SUM('公开9'!T14+'公开10'!T14)</f>
        <v>0</v>
      </c>
      <c r="K14" s="48"/>
    </row>
    <row r="15" spans="1:11" s="43" customFormat="1" ht="22.5" customHeight="1">
      <c r="A15" s="46"/>
      <c r="B15" s="46"/>
      <c r="C15" s="46"/>
      <c r="D15" s="49"/>
      <c r="E15" s="47">
        <f t="shared" si="0"/>
        <v>0</v>
      </c>
      <c r="F15" s="47">
        <f t="shared" si="1"/>
        <v>0</v>
      </c>
      <c r="G15" s="47">
        <f>SUM('公开9'!G15+'公开10'!G15)</f>
        <v>0</v>
      </c>
      <c r="H15" s="47">
        <f>SUM('公开9'!J15+'公开10'!K15)</f>
        <v>0</v>
      </c>
      <c r="I15" s="47">
        <f>SUM('公开9'!Q15+'公开10'!R15)</f>
        <v>0</v>
      </c>
      <c r="J15" s="47">
        <f>SUM('公开9'!T15+'公开10'!T15)</f>
        <v>0</v>
      </c>
      <c r="K15" s="48"/>
    </row>
    <row r="16" spans="1:11" s="43" customFormat="1" ht="22.5" customHeight="1">
      <c r="A16" s="46"/>
      <c r="B16" s="46"/>
      <c r="C16" s="46"/>
      <c r="D16" s="50"/>
      <c r="E16" s="47">
        <f t="shared" si="0"/>
        <v>0</v>
      </c>
      <c r="F16" s="47">
        <f t="shared" si="1"/>
        <v>0</v>
      </c>
      <c r="G16" s="47">
        <f>SUM('公开9'!G16+'公开10'!G16)</f>
        <v>0</v>
      </c>
      <c r="H16" s="47">
        <f>SUM('公开9'!J16+'公开10'!K16)</f>
        <v>0</v>
      </c>
      <c r="I16" s="47">
        <f>SUM('公开9'!Q16+'公开10'!R16)</f>
        <v>0</v>
      </c>
      <c r="J16" s="47">
        <f>SUM('公开9'!T16+'公开10'!T16)</f>
        <v>0</v>
      </c>
      <c r="K16" s="48"/>
    </row>
    <row r="17" spans="1:11" s="43" customFormat="1" ht="22.5" customHeight="1">
      <c r="A17" s="46"/>
      <c r="B17" s="46"/>
      <c r="C17" s="46"/>
      <c r="D17" s="46"/>
      <c r="E17" s="47">
        <f t="shared" si="0"/>
        <v>0</v>
      </c>
      <c r="F17" s="47">
        <f t="shared" si="1"/>
        <v>0</v>
      </c>
      <c r="G17" s="47">
        <f>SUM('公开9'!G17+'公开10'!G17)</f>
        <v>0</v>
      </c>
      <c r="H17" s="47">
        <f>SUM('公开9'!J17+'公开10'!K17)</f>
        <v>0</v>
      </c>
      <c r="I17" s="47">
        <f>SUM('公开9'!Q17+'公开10'!R17)</f>
        <v>0</v>
      </c>
      <c r="J17" s="47">
        <f>SUM('公开9'!T17+'公开10'!T17)</f>
        <v>0</v>
      </c>
      <c r="K17" s="48"/>
    </row>
    <row r="18" spans="5:9" ht="12">
      <c r="E18" s="1"/>
      <c r="F18" s="1"/>
      <c r="G18" s="1"/>
      <c r="H18" s="1"/>
      <c r="I18" s="1"/>
    </row>
  </sheetData>
  <sheetProtection/>
  <mergeCells count="9">
    <mergeCell ref="A1:J1"/>
    <mergeCell ref="J2:K2"/>
    <mergeCell ref="E3:J3"/>
    <mergeCell ref="F4:I4"/>
    <mergeCell ref="D3:D5"/>
    <mergeCell ref="E4:E5"/>
    <mergeCell ref="J4:J5"/>
    <mergeCell ref="K3:K5"/>
    <mergeCell ref="A3:C4"/>
  </mergeCells>
  <printOptions/>
  <pageMargins left="0.74" right="0.58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xSplit="1" ySplit="5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5" width="17.83203125" style="64" customWidth="1"/>
    <col min="6" max="16384" width="9" style="64" customWidth="1"/>
  </cols>
  <sheetData>
    <row r="1" spans="1:5" ht="21" customHeight="1">
      <c r="A1" s="130" t="s">
        <v>95</v>
      </c>
      <c r="B1" s="130"/>
      <c r="C1" s="130"/>
      <c r="D1" s="130"/>
      <c r="E1" s="130"/>
    </row>
    <row r="2" spans="1:5" s="2" customFormat="1" ht="22.5" customHeight="1">
      <c r="A2" s="22"/>
      <c r="B2" s="22"/>
      <c r="C2" s="22"/>
      <c r="D2" s="23"/>
      <c r="E2" s="23" t="s">
        <v>2</v>
      </c>
    </row>
    <row r="3" spans="1:5" s="2" customFormat="1" ht="18.75" customHeight="1">
      <c r="A3" s="148" t="s">
        <v>3</v>
      </c>
      <c r="B3" s="148"/>
      <c r="C3" s="149" t="s">
        <v>96</v>
      </c>
      <c r="D3" s="124"/>
      <c r="E3" s="125"/>
    </row>
    <row r="4" spans="1:5" s="2" customFormat="1" ht="29.25" customHeight="1">
      <c r="A4" s="65" t="s">
        <v>5</v>
      </c>
      <c r="B4" s="66" t="s">
        <v>6</v>
      </c>
      <c r="C4" s="65" t="s">
        <v>8</v>
      </c>
      <c r="D4" s="67" t="s">
        <v>97</v>
      </c>
      <c r="E4" s="68" t="s">
        <v>98</v>
      </c>
    </row>
    <row r="5" spans="1:5" s="2" customFormat="1" ht="18.75" customHeight="1">
      <c r="A5" s="69" t="s">
        <v>99</v>
      </c>
      <c r="B5" s="70">
        <f>SUM('公开1'!B5)</f>
        <v>5137</v>
      </c>
      <c r="C5" s="71" t="s">
        <v>100</v>
      </c>
      <c r="D5" s="70">
        <f>SUM('公开1'!F5)</f>
        <v>4157</v>
      </c>
      <c r="E5" s="72"/>
    </row>
    <row r="6" spans="1:5" s="2" customFormat="1" ht="18.75" customHeight="1">
      <c r="A6" s="73" t="s">
        <v>101</v>
      </c>
      <c r="B6" s="74">
        <f>SUM('公开1'!B8)</f>
        <v>0</v>
      </c>
      <c r="C6" s="71" t="s">
        <v>102</v>
      </c>
      <c r="D6" s="70">
        <f>SUM('公开1'!F6)</f>
        <v>0</v>
      </c>
      <c r="E6" s="72"/>
    </row>
    <row r="7" spans="1:5" s="2" customFormat="1" ht="18.75" customHeight="1">
      <c r="A7" s="73"/>
      <c r="B7" s="75"/>
      <c r="C7" s="71" t="s">
        <v>103</v>
      </c>
      <c r="D7" s="70">
        <f>SUM('公开1'!F7)</f>
        <v>0</v>
      </c>
      <c r="E7" s="76"/>
    </row>
    <row r="8" spans="1:5" s="2" customFormat="1" ht="18.75" customHeight="1">
      <c r="A8" s="77"/>
      <c r="B8" s="75"/>
      <c r="C8" s="71" t="s">
        <v>104</v>
      </c>
      <c r="D8" s="70">
        <f>SUM('公开1'!F8)</f>
        <v>0</v>
      </c>
      <c r="E8" s="72"/>
    </row>
    <row r="9" spans="1:5" s="2" customFormat="1" ht="18.75" customHeight="1">
      <c r="A9" s="77"/>
      <c r="B9" s="75"/>
      <c r="C9" s="71" t="s">
        <v>105</v>
      </c>
      <c r="D9" s="70">
        <f>SUM('公开1'!F9)</f>
        <v>0</v>
      </c>
      <c r="E9" s="72"/>
    </row>
    <row r="10" spans="1:5" s="2" customFormat="1" ht="18.75" customHeight="1">
      <c r="A10" s="78"/>
      <c r="B10" s="75"/>
      <c r="C10" s="71" t="s">
        <v>106</v>
      </c>
      <c r="D10" s="70">
        <f>SUM('公开1'!F10)</f>
        <v>0</v>
      </c>
      <c r="E10" s="72"/>
    </row>
    <row r="11" spans="1:5" s="2" customFormat="1" ht="18.75" customHeight="1">
      <c r="A11" s="78"/>
      <c r="B11" s="75"/>
      <c r="C11" s="71" t="s">
        <v>107</v>
      </c>
      <c r="D11" s="70">
        <f>SUM('公开1'!F11)</f>
        <v>0</v>
      </c>
      <c r="E11" s="76"/>
    </row>
    <row r="12" spans="1:5" s="2" customFormat="1" ht="18.75" customHeight="1">
      <c r="A12" s="79"/>
      <c r="B12" s="70"/>
      <c r="C12" s="71" t="s">
        <v>108</v>
      </c>
      <c r="D12" s="70">
        <f>SUM('公开1'!F12)</f>
        <v>980</v>
      </c>
      <c r="E12" s="76"/>
    </row>
    <row r="13" spans="1:5" s="2" customFormat="1" ht="18.75" customHeight="1">
      <c r="A13" s="77"/>
      <c r="B13" s="80"/>
      <c r="C13" s="71" t="s">
        <v>109</v>
      </c>
      <c r="D13" s="70">
        <f>SUM('公开1'!F14)</f>
        <v>0</v>
      </c>
      <c r="E13" s="76"/>
    </row>
    <row r="14" spans="1:5" s="2" customFormat="1" ht="18.75" customHeight="1">
      <c r="A14" s="69"/>
      <c r="B14" s="75"/>
      <c r="C14" s="71" t="s">
        <v>110</v>
      </c>
      <c r="D14" s="70">
        <f>SUM('公开1'!F15)</f>
        <v>0</v>
      </c>
      <c r="E14" s="76"/>
    </row>
    <row r="15" spans="1:5" s="2" customFormat="1" ht="18.75" customHeight="1">
      <c r="A15" s="69"/>
      <c r="B15" s="75"/>
      <c r="C15" s="71" t="s">
        <v>111</v>
      </c>
      <c r="D15" s="70">
        <f>SUM('公开1'!F16)</f>
        <v>0</v>
      </c>
      <c r="E15" s="76"/>
    </row>
    <row r="16" spans="1:5" s="2" customFormat="1" ht="18.75" customHeight="1">
      <c r="A16" s="69"/>
      <c r="B16" s="75"/>
      <c r="C16" s="71" t="s">
        <v>112</v>
      </c>
      <c r="D16" s="70">
        <f>SUM('公开1'!F17)</f>
        <v>0</v>
      </c>
      <c r="E16" s="72"/>
    </row>
    <row r="17" spans="1:7" s="2" customFormat="1" ht="18.75" customHeight="1">
      <c r="A17" s="81"/>
      <c r="B17" s="75"/>
      <c r="C17" s="71" t="s">
        <v>113</v>
      </c>
      <c r="D17" s="70">
        <f>SUM('公开1'!F18)</f>
        <v>0</v>
      </c>
      <c r="E17" s="72"/>
      <c r="G17" s="22"/>
    </row>
    <row r="18" spans="1:5" s="2" customFormat="1" ht="18.75" customHeight="1">
      <c r="A18" s="81"/>
      <c r="B18" s="75"/>
      <c r="C18" s="71" t="s">
        <v>114</v>
      </c>
      <c r="D18" s="70">
        <f>SUM('公开1'!F19)</f>
        <v>0</v>
      </c>
      <c r="E18" s="72"/>
    </row>
    <row r="19" spans="1:5" s="2" customFormat="1" ht="18.75" customHeight="1">
      <c r="A19" s="81"/>
      <c r="B19" s="70"/>
      <c r="C19" s="71" t="s">
        <v>115</v>
      </c>
      <c r="D19" s="70">
        <f>SUM('公开1'!F20)</f>
        <v>0</v>
      </c>
      <c r="E19" s="76"/>
    </row>
    <row r="20" spans="1:5" s="2" customFormat="1" ht="18.75" customHeight="1">
      <c r="A20" s="82"/>
      <c r="B20" s="83"/>
      <c r="C20" s="71" t="s">
        <v>116</v>
      </c>
      <c r="D20" s="70">
        <f>SUM('公开1'!F21)</f>
        <v>0</v>
      </c>
      <c r="E20" s="72"/>
    </row>
    <row r="21" spans="1:5" s="2" customFormat="1" ht="18.75" customHeight="1">
      <c r="A21" s="82"/>
      <c r="B21" s="84"/>
      <c r="C21" s="71" t="s">
        <v>117</v>
      </c>
      <c r="D21" s="70">
        <f>SUM('公开1'!F22)</f>
        <v>0</v>
      </c>
      <c r="E21" s="72"/>
    </row>
    <row r="22" spans="1:5" s="2" customFormat="1" ht="18.75" customHeight="1">
      <c r="A22" s="82"/>
      <c r="B22" s="84"/>
      <c r="C22" s="71" t="s">
        <v>118</v>
      </c>
      <c r="D22" s="70">
        <f>SUM('公开1'!F23)</f>
        <v>0</v>
      </c>
      <c r="E22" s="72"/>
    </row>
    <row r="23" spans="1:5" s="2" customFormat="1" ht="18.75" customHeight="1">
      <c r="A23" s="85"/>
      <c r="B23" s="84"/>
      <c r="C23" s="71" t="s">
        <v>119</v>
      </c>
      <c r="D23" s="70">
        <f>SUM('公开1'!F24)</f>
        <v>0</v>
      </c>
      <c r="E23" s="72"/>
    </row>
    <row r="24" spans="1:6" s="2" customFormat="1" ht="18.75" customHeight="1">
      <c r="A24" s="86"/>
      <c r="B24" s="84"/>
      <c r="C24" s="71" t="s">
        <v>120</v>
      </c>
      <c r="D24" s="70">
        <f>SUM('公开1'!F25)</f>
        <v>0</v>
      </c>
      <c r="E24" s="72"/>
      <c r="F24" s="22"/>
    </row>
    <row r="25" spans="1:6" s="2" customFormat="1" ht="18.75" customHeight="1">
      <c r="A25" s="87"/>
      <c r="B25" s="84"/>
      <c r="C25" s="71" t="s">
        <v>121</v>
      </c>
      <c r="D25" s="70">
        <f>SUM('公开1'!F28)</f>
        <v>0</v>
      </c>
      <c r="E25" s="72"/>
      <c r="F25" s="22"/>
    </row>
    <row r="26" spans="1:5" s="2" customFormat="1" ht="18.75" customHeight="1">
      <c r="A26" s="65" t="s">
        <v>66</v>
      </c>
      <c r="B26" s="84">
        <f>SUM(B5:B25)</f>
        <v>5137</v>
      </c>
      <c r="C26" s="65" t="s">
        <v>67</v>
      </c>
      <c r="D26" s="88">
        <f>SUM(D5:D25)</f>
        <v>5137</v>
      </c>
      <c r="E26" s="76"/>
    </row>
    <row r="27" s="2" customFormat="1" ht="12"/>
    <row r="28" s="2" customFormat="1" ht="12">
      <c r="A28" s="89"/>
    </row>
    <row r="29" s="2" customFormat="1" ht="12"/>
    <row r="30" s="2" customFormat="1" ht="12"/>
    <row r="31" s="2" customFormat="1" ht="12"/>
    <row r="32" s="2" customFormat="1" ht="12">
      <c r="A32" s="89"/>
    </row>
    <row r="33" s="2" customFormat="1" ht="12"/>
    <row r="34" s="2" customFormat="1" ht="12"/>
    <row r="35" s="2" customFormat="1" ht="12"/>
    <row r="36" s="2" customFormat="1" ht="12">
      <c r="A36" s="89"/>
    </row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>
      <c r="A54" s="89"/>
    </row>
    <row r="55" s="2" customFormat="1" ht="12"/>
    <row r="56" s="2" customFormat="1" ht="12">
      <c r="A56" s="89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.75">
      <c r="A69" s="90"/>
    </row>
    <row r="70" s="2" customFormat="1" ht="12">
      <c r="A70" s="89"/>
    </row>
    <row r="71" s="2" customFormat="1" ht="12.75">
      <c r="A71" s="90"/>
    </row>
    <row r="72" s="2" customFormat="1" ht="12">
      <c r="A72" s="89"/>
    </row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</sheetData>
  <sheetProtection/>
  <mergeCells count="3">
    <mergeCell ref="A1:E1"/>
    <mergeCell ref="A3:B3"/>
    <mergeCell ref="C3:E3"/>
  </mergeCells>
  <printOptions/>
  <pageMargins left="1.07" right="0.75" top="0.51" bottom="0.36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122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>SUM(F5:G5)</f>
        <v>5137</v>
      </c>
      <c r="F5" s="47">
        <f>SUM('公开9'!F6)</f>
        <v>2077</v>
      </c>
      <c r="G5" s="47">
        <f>SUM('公开9'!T6)</f>
        <v>3060</v>
      </c>
      <c r="H5" s="48"/>
    </row>
    <row r="6" spans="1:8" s="43" customFormat="1" ht="22.5" customHeight="1">
      <c r="A6" s="173" t="s">
        <v>167</v>
      </c>
      <c r="B6" s="174"/>
      <c r="C6" s="175"/>
      <c r="D6" s="178" t="s">
        <v>168</v>
      </c>
      <c r="E6" s="47">
        <f aca="true" t="shared" si="0" ref="E6:E16">SUM(F6:G6)</f>
        <v>4157</v>
      </c>
      <c r="F6" s="47">
        <f>SUM('公开9'!F7)</f>
        <v>1097</v>
      </c>
      <c r="G6" s="47">
        <f>SUM('公开9'!T7)</f>
        <v>3060</v>
      </c>
      <c r="H6" s="48"/>
    </row>
    <row r="7" spans="1:8" s="43" customFormat="1" ht="22.5" customHeight="1">
      <c r="A7" s="173"/>
      <c r="B7" s="174" t="s">
        <v>169</v>
      </c>
      <c r="C7" s="175"/>
      <c r="D7" s="178" t="s">
        <v>170</v>
      </c>
      <c r="E7" s="47">
        <f t="shared" si="0"/>
        <v>4157</v>
      </c>
      <c r="F7" s="47">
        <f>SUM('公开9'!F8)</f>
        <v>1097</v>
      </c>
      <c r="G7" s="47">
        <f>SUM('公开9'!T8)</f>
        <v>3060</v>
      </c>
      <c r="H7" s="48"/>
    </row>
    <row r="8" spans="1:8" s="43" customFormat="1" ht="22.5" customHeight="1">
      <c r="A8" s="173" t="s">
        <v>171</v>
      </c>
      <c r="B8" s="174" t="s">
        <v>171</v>
      </c>
      <c r="C8" s="175" t="s">
        <v>172</v>
      </c>
      <c r="D8" s="178" t="s">
        <v>173</v>
      </c>
      <c r="E8" s="47">
        <f t="shared" si="0"/>
        <v>1097</v>
      </c>
      <c r="F8" s="47">
        <f>SUM('公开9'!F9)</f>
        <v>1097</v>
      </c>
      <c r="G8" s="47">
        <f>SUM('公开9'!T9)</f>
        <v>0</v>
      </c>
      <c r="H8" s="48"/>
    </row>
    <row r="9" spans="1:8" s="43" customFormat="1" ht="22.5" customHeight="1">
      <c r="A9" s="173" t="s">
        <v>171</v>
      </c>
      <c r="B9" s="174" t="s">
        <v>171</v>
      </c>
      <c r="C9" s="175" t="s">
        <v>174</v>
      </c>
      <c r="D9" s="178" t="s">
        <v>175</v>
      </c>
      <c r="E9" s="47">
        <f t="shared" si="0"/>
        <v>3060</v>
      </c>
      <c r="F9" s="47">
        <f>SUM('公开9'!F10)</f>
        <v>0</v>
      </c>
      <c r="G9" s="47">
        <f>SUM('公开9'!T10)</f>
        <v>3060</v>
      </c>
      <c r="H9" s="48"/>
    </row>
    <row r="10" spans="1:8" s="43" customFormat="1" ht="22.5" customHeight="1">
      <c r="A10" s="173" t="s">
        <v>176</v>
      </c>
      <c r="B10" s="174"/>
      <c r="C10" s="175"/>
      <c r="D10" s="178" t="s">
        <v>177</v>
      </c>
      <c r="E10" s="47">
        <f t="shared" si="0"/>
        <v>980</v>
      </c>
      <c r="F10" s="47">
        <f>SUM('公开9'!F11)</f>
        <v>980</v>
      </c>
      <c r="G10" s="47">
        <f>SUM('公开9'!T11)</f>
        <v>0</v>
      </c>
      <c r="H10" s="48"/>
    </row>
    <row r="11" spans="1:8" s="43" customFormat="1" ht="22.5" customHeight="1">
      <c r="A11" s="173"/>
      <c r="B11" s="174" t="s">
        <v>178</v>
      </c>
      <c r="C11" s="175"/>
      <c r="D11" s="178" t="s">
        <v>179</v>
      </c>
      <c r="E11" s="47">
        <f t="shared" si="0"/>
        <v>980</v>
      </c>
      <c r="F11" s="47">
        <f>SUM('公开9'!F12)</f>
        <v>980</v>
      </c>
      <c r="G11" s="47">
        <f>SUM('公开9'!T12)</f>
        <v>0</v>
      </c>
      <c r="H11" s="48"/>
    </row>
    <row r="12" spans="1:8" s="43" customFormat="1" ht="22.5" customHeight="1">
      <c r="A12" s="173" t="s">
        <v>171</v>
      </c>
      <c r="B12" s="174" t="s">
        <v>171</v>
      </c>
      <c r="C12" s="175" t="s">
        <v>180</v>
      </c>
      <c r="D12" s="178" t="s">
        <v>181</v>
      </c>
      <c r="E12" s="47">
        <f t="shared" si="0"/>
        <v>980</v>
      </c>
      <c r="F12" s="47">
        <f>SUM('公开9'!F13)</f>
        <v>980</v>
      </c>
      <c r="G12" s="47">
        <f>SUM('公开9'!T13)</f>
        <v>0</v>
      </c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SUM('公开9'!F14)</f>
        <v>0</v>
      </c>
      <c r="G13" s="47">
        <f>SUM('公开9'!T14)</f>
        <v>0</v>
      </c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SUM('公开9'!F15)</f>
        <v>0</v>
      </c>
      <c r="G14" s="47">
        <f>SUM('公开9'!T15)</f>
        <v>0</v>
      </c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SUM('公开9'!F16)</f>
        <v>0</v>
      </c>
      <c r="G15" s="47">
        <f>SUM('公开9'!T16)</f>
        <v>0</v>
      </c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SUM('公开9'!F17)</f>
        <v>0</v>
      </c>
      <c r="G16" s="47">
        <f>SUM('公开9'!T17)</f>
        <v>0</v>
      </c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84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6015625" defaultRowHeight="18.75" customHeight="1"/>
  <cols>
    <col min="1" max="1" width="25.5" style="0" customWidth="1"/>
    <col min="2" max="2" width="62.33203125" style="0" customWidth="1"/>
    <col min="3" max="3" width="36.83203125" style="3" customWidth="1"/>
    <col min="4" max="6" width="9.16015625" style="17" customWidth="1"/>
    <col min="7" max="8" width="9.16015625" style="4" customWidth="1"/>
    <col min="9" max="19" width="9.16015625" style="17" customWidth="1"/>
    <col min="20" max="28" width="9.16015625" style="4" customWidth="1"/>
    <col min="29" max="31" width="9.16015625" style="25" customWidth="1"/>
    <col min="32" max="243" width="9.16015625" style="2" customWidth="1"/>
  </cols>
  <sheetData>
    <row r="1" spans="1:3" ht="29.25" customHeight="1">
      <c r="A1" s="132" t="s">
        <v>123</v>
      </c>
      <c r="B1" s="132"/>
      <c r="C1" s="132"/>
    </row>
    <row r="2" ht="18.75" customHeight="1">
      <c r="C2" s="3" t="s">
        <v>2</v>
      </c>
    </row>
    <row r="3" spans="1:243" s="51" customFormat="1" ht="24" customHeight="1">
      <c r="A3" s="52" t="s">
        <v>74</v>
      </c>
      <c r="B3" s="53" t="s">
        <v>124</v>
      </c>
      <c r="C3" s="53" t="s">
        <v>125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3" ht="24" customHeight="1">
      <c r="A4" s="55"/>
      <c r="B4" s="56" t="s">
        <v>81</v>
      </c>
      <c r="C4" s="57">
        <f>SUM(C5+C9+C16)</f>
        <v>2077</v>
      </c>
    </row>
    <row r="5" spans="1:3" ht="24" customHeight="1">
      <c r="A5" s="58">
        <v>301</v>
      </c>
      <c r="B5" s="59" t="s">
        <v>92</v>
      </c>
      <c r="C5" s="57">
        <f>SUM(C6:C8)</f>
        <v>1013</v>
      </c>
    </row>
    <row r="6" spans="1:3" ht="24" customHeight="1">
      <c r="A6" s="58">
        <v>30101</v>
      </c>
      <c r="B6" s="60" t="s">
        <v>126</v>
      </c>
      <c r="C6" s="61">
        <f>SUM('公开9'!H6)</f>
        <v>588</v>
      </c>
    </row>
    <row r="7" spans="1:3" ht="24" customHeight="1">
      <c r="A7" s="58">
        <v>30102</v>
      </c>
      <c r="B7" s="60" t="s">
        <v>127</v>
      </c>
      <c r="C7" s="57">
        <f>SUM('公开9'!I6)</f>
        <v>425</v>
      </c>
    </row>
    <row r="8" spans="1:3" ht="24" customHeight="1">
      <c r="A8" s="58">
        <v>30104</v>
      </c>
      <c r="B8" s="60" t="s">
        <v>128</v>
      </c>
      <c r="C8" s="57"/>
    </row>
    <row r="9" spans="1:3" ht="24" customHeight="1">
      <c r="A9" s="58">
        <v>302</v>
      </c>
      <c r="B9" s="59" t="s">
        <v>129</v>
      </c>
      <c r="C9" s="57">
        <f>SUM(C10:C15)</f>
        <v>36</v>
      </c>
    </row>
    <row r="10" spans="1:3" ht="24" customHeight="1">
      <c r="A10" s="58">
        <v>30201</v>
      </c>
      <c r="B10" s="60" t="s">
        <v>130</v>
      </c>
      <c r="C10" s="57">
        <f>SUM('公开9'!K6)</f>
        <v>29</v>
      </c>
    </row>
    <row r="11" spans="1:3" ht="24" customHeight="1">
      <c r="A11" s="58">
        <v>30205</v>
      </c>
      <c r="B11" s="60" t="s">
        <v>131</v>
      </c>
      <c r="C11" s="57">
        <f>SUM('公开9'!L6)</f>
        <v>1</v>
      </c>
    </row>
    <row r="12" spans="1:3" ht="24" customHeight="1">
      <c r="A12" s="58">
        <v>30206</v>
      </c>
      <c r="B12" s="60" t="s">
        <v>132</v>
      </c>
      <c r="C12" s="57">
        <f>SUM('公开9'!M6)</f>
        <v>4</v>
      </c>
    </row>
    <row r="13" spans="1:3" ht="24" customHeight="1">
      <c r="A13" s="58">
        <v>30208</v>
      </c>
      <c r="B13" s="60" t="s">
        <v>133</v>
      </c>
      <c r="C13" s="57">
        <f>SUM('公开9'!O6)</f>
        <v>0</v>
      </c>
    </row>
    <row r="14" spans="1:3" ht="24" customHeight="1">
      <c r="A14" s="58">
        <v>30211</v>
      </c>
      <c r="B14" s="60" t="s">
        <v>134</v>
      </c>
      <c r="C14" s="57">
        <f>SUM('公开9'!N6)</f>
        <v>2</v>
      </c>
    </row>
    <row r="15" spans="1:3" ht="24" customHeight="1">
      <c r="A15" s="58">
        <v>30231</v>
      </c>
      <c r="B15" s="60" t="s">
        <v>135</v>
      </c>
      <c r="C15" s="57">
        <f>SUM('公开9'!P6)</f>
        <v>0</v>
      </c>
    </row>
    <row r="16" spans="1:3" ht="24" customHeight="1">
      <c r="A16" s="58">
        <v>303</v>
      </c>
      <c r="B16" s="62" t="s">
        <v>136</v>
      </c>
      <c r="C16" s="57">
        <f>SUM(C17:C19)</f>
        <v>1028</v>
      </c>
    </row>
    <row r="17" spans="1:3" ht="24" customHeight="1">
      <c r="A17" s="58">
        <v>30301</v>
      </c>
      <c r="B17" s="60" t="s">
        <v>137</v>
      </c>
      <c r="C17" s="57"/>
    </row>
    <row r="18" spans="1:3" ht="24" customHeight="1">
      <c r="A18" s="58">
        <v>30302</v>
      </c>
      <c r="B18" s="60" t="s">
        <v>138</v>
      </c>
      <c r="C18" s="57">
        <f>SUM('公开9'!R6)</f>
        <v>980</v>
      </c>
    </row>
    <row r="19" spans="1:3" ht="24" customHeight="1">
      <c r="A19" s="58">
        <v>30305</v>
      </c>
      <c r="B19" s="60" t="s">
        <v>139</v>
      </c>
      <c r="C19" s="57">
        <f>SUM('公开9'!S6)</f>
        <v>48</v>
      </c>
    </row>
  </sheetData>
  <sheetProtection/>
  <mergeCells count="1">
    <mergeCell ref="A1:C1"/>
  </mergeCells>
  <printOptions/>
  <pageMargins left="1.66" right="0.75" top="0.62" bottom="0.8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5" sqref="F15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140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 aca="true" t="shared" si="0" ref="E5:E16">SUM(F5:G5)</f>
        <v>0</v>
      </c>
      <c r="F5" s="47"/>
      <c r="G5" s="47"/>
      <c r="H5" s="48"/>
    </row>
    <row r="6" spans="1:8" s="43" customFormat="1" ht="22.5" customHeight="1">
      <c r="A6" s="8"/>
      <c r="B6" s="7"/>
      <c r="C6" s="26"/>
      <c r="D6" s="11"/>
      <c r="E6" s="47">
        <f t="shared" si="0"/>
        <v>0</v>
      </c>
      <c r="F6" s="47"/>
      <c r="G6" s="47"/>
      <c r="H6" s="48"/>
    </row>
    <row r="7" spans="1:8" s="43" customFormat="1" ht="22.5" customHeight="1">
      <c r="A7" s="8"/>
      <c r="B7" s="7"/>
      <c r="C7" s="26"/>
      <c r="D7" s="11"/>
      <c r="E7" s="47">
        <f t="shared" si="0"/>
        <v>0</v>
      </c>
      <c r="F7" s="47"/>
      <c r="G7" s="47"/>
      <c r="H7" s="48"/>
    </row>
    <row r="8" spans="1:8" s="43" customFormat="1" ht="22.5" customHeight="1">
      <c r="A8" s="8"/>
      <c r="B8" s="7"/>
      <c r="C8" s="26"/>
      <c r="D8" s="11"/>
      <c r="E8" s="47">
        <f t="shared" si="0"/>
        <v>0</v>
      </c>
      <c r="F8" s="47"/>
      <c r="G8" s="47"/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/>
      <c r="G9" s="47"/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/>
      <c r="G10" s="47"/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/>
      <c r="G11" s="47"/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/>
      <c r="G12" s="47"/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/>
      <c r="G13" s="47"/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/>
      <c r="G14" s="47"/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/>
      <c r="G15" s="47"/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/>
      <c r="G16" s="47"/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61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33203125" defaultRowHeight="11.25"/>
  <cols>
    <col min="1" max="1" width="60" style="0" customWidth="1"/>
    <col min="2" max="2" width="47.66015625" style="0" customWidth="1"/>
  </cols>
  <sheetData>
    <row r="1" ht="19.5">
      <c r="A1" s="39"/>
    </row>
    <row r="2" spans="1:2" ht="19.5">
      <c r="A2" s="126" t="s">
        <v>141</v>
      </c>
      <c r="B2" s="126"/>
    </row>
    <row r="3" ht="12.75">
      <c r="A3" s="40"/>
    </row>
    <row r="4" spans="1:3" ht="24" customHeight="1">
      <c r="A4" s="40"/>
      <c r="B4" s="23" t="s">
        <v>2</v>
      </c>
      <c r="C4" s="22"/>
    </row>
    <row r="5" spans="1:2" ht="30" customHeight="1">
      <c r="A5" s="41" t="s">
        <v>142</v>
      </c>
      <c r="B5" s="41" t="s">
        <v>143</v>
      </c>
    </row>
    <row r="6" spans="1:2" ht="30" customHeight="1">
      <c r="A6" s="41" t="s">
        <v>144</v>
      </c>
      <c r="B6" s="41">
        <f>SUM(B7:B9)</f>
        <v>0</v>
      </c>
    </row>
    <row r="7" spans="1:2" ht="30" customHeight="1">
      <c r="A7" s="42" t="s">
        <v>145</v>
      </c>
      <c r="B7" s="41"/>
    </row>
    <row r="8" spans="1:2" ht="30" customHeight="1">
      <c r="A8" s="42" t="s">
        <v>146</v>
      </c>
      <c r="B8" s="41"/>
    </row>
    <row r="9" spans="1:2" ht="30" customHeight="1">
      <c r="A9" s="42" t="s">
        <v>147</v>
      </c>
      <c r="B9" s="41">
        <f>SUM(B10:B11)</f>
        <v>0</v>
      </c>
    </row>
    <row r="10" spans="1:2" ht="30" customHeight="1">
      <c r="A10" s="41" t="s">
        <v>148</v>
      </c>
      <c r="B10" s="41"/>
    </row>
    <row r="11" spans="1:2" ht="30" customHeight="1">
      <c r="A11" s="41" t="s">
        <v>149</v>
      </c>
      <c r="B11" s="41"/>
    </row>
  </sheetData>
  <sheetProtection/>
  <mergeCells count="1">
    <mergeCell ref="A2:B2"/>
  </mergeCells>
  <printOptions/>
  <pageMargins left="2.36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2017-11-03T01:08:47Z</cp:lastPrinted>
  <dcterms:created xsi:type="dcterms:W3CDTF">2017-11-02T13:36:52Z</dcterms:created>
  <dcterms:modified xsi:type="dcterms:W3CDTF">2017-11-03T07:21:36Z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