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<sst xmlns="http://schemas.openxmlformats.org/spreadsheetml/2006/main" count="311" uniqueCount="175">
  <si>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</si>
  <si>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</si>
  <si>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</si>
  <si>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</si>
  <si>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</si>
  <si>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</si>
  <si>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</si>
  <si>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</si>
  <si>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</si>
  <si>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</si>
  <si>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</si>
  <si>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</si>
  <si>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</si>
  <si>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</si>
  <si>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</si>
  <si>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</si>
  <si>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</si>
  <si>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</si>
  <si>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</si>
  <si>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</si>
  <si>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</si>
  <si>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</si>
  <si>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</si>
  <si>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</si>
  <si>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</si>
  <si>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</si>
  <si>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</si>
  <si>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</si>
  <si>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</si>
  <si>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</si>
  <si>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</si>
  <si>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</si>
  <si>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</si>
  <si>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</si>
  <si>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</si>
  <si>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</si>
  <si>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</si>
  <si>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</si>
  <si>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</si>
  <si>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</si>
  <si>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</si>
  <si>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</si>
  <si>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</si>
  <si>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</si>
  <si>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</si>
  <si>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</si>
  <si>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</si>
  <si>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</si>
  <si>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</si>
  <si>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</si>
  <si>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</si>
  <si>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</si>
  <si>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</si>
  <si>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</si>
  <si>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</si>
  <si>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</si>
  <si>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</si>
  <si>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</si>
  <si>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</si>
  <si>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</si>
  <si>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</si>
  <si>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</si>
  <si>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</si>
  <si>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</si>
  <si>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</si>
  <si>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</si>
  <si>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</si>
  <si>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</si>
  <si>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</si>
  <si>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</si>
  <si>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</si>
  <si>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</si>
  <si>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</si>
  <si>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</si>
  <si>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</si>
  <si>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</si>
  <si>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</si>
  <si>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</si>
  <si>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</si>
  <si>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</si>
  <si>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</si>
  <si>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</si>
  <si>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</si>
  <si>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</si>
  <si>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</si>
  <si>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</si>
  <si>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</si>
  <si>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</si>
  <si>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</si>
  <si>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</si>
  <si>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</si>
  <si>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</si>
  <si>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</si>
  <si>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</si>
  <si>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</si>
  <si>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</si>
  <si>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</si>
  <si>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</si>
  <si>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</si>
  <si>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</si>
  <si>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</si>
  <si>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</si>
  <si>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</si>
  <si>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</si>
  <si>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</si>
  <si>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</si>
  <si>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</si>
  <si>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</si>
  <si>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</si>
  <si>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</si>
  <si>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</si>
  <si>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</si>
  <si>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</si>
  <si>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</si>
  <si>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</si>
  <si>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</si>
  <si>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</si>
  <si>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</si>
  <si>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</si>
  <si>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</si>
  <si>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</si>
  <si>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</si>
  <si>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</si>
  <si>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</si>
  <si>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</si>
  <si>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</si>
  <si>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</si>
  <si>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</si>
  <si>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</si>
  <si>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</si>
  <si>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</si>
  <si>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</si>
  <si>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</si>
  <si>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</si>
  <si>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</si>
  <si>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</si>
  <si>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</si>
  <si>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</si>
  <si>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</si>
  <si>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</si>
  <si>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</si>
  <si>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</si>
  <si>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</si>
  <si>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</si>
  <si>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</si>
  <si>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</si>
  <si>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</si>
  <si>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</si>
  <si>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</si>
  <si>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</si>
  <si>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</si>
  <si>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</si>
  <si>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</si>
  <si>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</si>
  <si>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</si>
  <si>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</si>
  <si>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</si>
  <si>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</si>
  <si>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</si>
  <si>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</si>
  <si>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</si>
  <si>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</si>
  <si>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</si>
  <si>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</si>
  <si>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</si>
  <si>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</si>
  <si>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</si>
  <si>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208</t>
  </si>
  <si>
    <t>社会保障和就业支出</t>
  </si>
  <si>
    <t>01</t>
  </si>
  <si>
    <t xml:space="preserve">  人力资源和社会保障管理事务</t>
  </si>
  <si>
    <t xml:space="preserve">  </t>
  </si>
  <si>
    <t>09</t>
  </si>
  <si>
    <t xml:space="preserve">    社会保险经办机构</t>
  </si>
  <si>
    <t>部门名称：大洼区机关事业单位社会保险中心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</si>
</sst>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17" sqref="A17:N17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3" s="1" customFormat="1" ht="27" customHeight="1">
      <c r="A6" s="173"/>
      <c r="B6" s="174"/>
      <c r="C6" s="175"/>
      <c r="D6" s="173" t="s">
        <v>81</v>
      </c>
      <c r="E6" s="176">
        <f>SUM(F6,T6)</f>
        <v>1479</v>
      </c>
      <c r="F6" s="177">
        <f>SUM(G6,J6,Q6)</f>
        <v>1412</v>
      </c>
      <c r="G6" s="177">
        <f>SUM(H6:I6)</f>
        <v>1356</v>
      </c>
      <c r="H6" s="178">
        <f aca="true" t="shared" si="0" ref="H6:I8">SUM(H7)</f>
        <v>786</v>
      </c>
      <c r="I6" s="178">
        <f t="shared" si="0"/>
        <v>570</v>
      </c>
      <c r="J6" s="178">
        <f>SUM(K6:O6)</f>
        <v>52</v>
      </c>
      <c r="K6" s="179">
        <f aca="true" t="shared" si="1" ref="K6:O8">SUM(K7)</f>
        <v>42</v>
      </c>
      <c r="L6" s="180">
        <f t="shared" si="1"/>
        <v>2</v>
      </c>
      <c r="M6" s="180">
        <f t="shared" si="1"/>
        <v>5</v>
      </c>
      <c r="N6" s="180">
        <f t="shared" si="1"/>
        <v>3</v>
      </c>
      <c r="O6" s="180">
        <f t="shared" si="1"/>
        <v>0</v>
      </c>
      <c r="P6" s="180"/>
      <c r="Q6" s="178">
        <f>SUM(R6:S6)</f>
        <v>4</v>
      </c>
      <c r="R6" s="178">
        <f aca="true" t="shared" si="2" ref="R6:S8">SUM(R7)</f>
        <v>0</v>
      </c>
      <c r="S6" s="178">
        <f t="shared" si="2"/>
        <v>4</v>
      </c>
      <c r="T6" s="180">
        <f>SUM(U6,AC6:AE6,)</f>
        <v>67</v>
      </c>
      <c r="U6" s="178">
        <f>SUM(V6:AB6)</f>
        <v>67</v>
      </c>
      <c r="V6" s="179">
        <f aca="true" t="shared" si="3" ref="V6:AE8">SUM(V7)</f>
        <v>50</v>
      </c>
      <c r="W6" s="180">
        <f t="shared" si="3"/>
        <v>0</v>
      </c>
      <c r="X6" s="180">
        <f t="shared" si="3"/>
        <v>17</v>
      </c>
      <c r="Y6" s="180">
        <f t="shared" si="3"/>
        <v>0</v>
      </c>
      <c r="Z6" s="180">
        <f t="shared" si="3"/>
        <v>0</v>
      </c>
      <c r="AA6" s="180">
        <f t="shared" si="3"/>
        <v>0</v>
      </c>
      <c r="AB6" s="180">
        <f t="shared" si="3"/>
        <v>0</v>
      </c>
      <c r="AC6" s="180">
        <f t="shared" si="3"/>
        <v>0</v>
      </c>
      <c r="AD6" s="180">
        <f t="shared" si="3"/>
        <v>0</v>
      </c>
      <c r="AE6" s="178">
        <f t="shared" si="3"/>
        <v>0</v>
      </c>
      <c r="AF6" s="37"/>
      <c r="AG6" s="25"/>
      <c r="AH6" s="25"/>
      <c r="AI6" s="25"/>
      <c r="AJ6" s="25"/>
      <c r="AK6" s="25"/>
      <c r="AL6" s="25"/>
      <c r="AM6" s="2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73" t="s">
        <v>167</v>
      </c>
      <c r="B7" s="174"/>
      <c r="C7" s="175"/>
      <c r="D7" s="181" t="s">
        <v>168</v>
      </c>
      <c r="E7" s="176">
        <f>SUM(F7,T7)</f>
        <v>1479</v>
      </c>
      <c r="F7" s="177">
        <f>SUM(G7,J7,Q7)</f>
        <v>1412</v>
      </c>
      <c r="G7" s="177">
        <f>SUM(H7:I7)</f>
        <v>1356</v>
      </c>
      <c r="H7" s="178">
        <f t="shared" si="0"/>
        <v>786</v>
      </c>
      <c r="I7" s="178">
        <f t="shared" si="0"/>
        <v>570</v>
      </c>
      <c r="J7" s="178">
        <f>SUM(K7:O7)</f>
        <v>52</v>
      </c>
      <c r="K7" s="179">
        <f t="shared" si="1"/>
        <v>42</v>
      </c>
      <c r="L7" s="180">
        <f t="shared" si="1"/>
        <v>2</v>
      </c>
      <c r="M7" s="180">
        <f t="shared" si="1"/>
        <v>5</v>
      </c>
      <c r="N7" s="180">
        <f t="shared" si="1"/>
        <v>3</v>
      </c>
      <c r="O7" s="180">
        <f t="shared" si="1"/>
        <v>0</v>
      </c>
      <c r="P7" s="180"/>
      <c r="Q7" s="178">
        <f>SUM(R7:S7)</f>
        <v>4</v>
      </c>
      <c r="R7" s="178">
        <f t="shared" si="2"/>
        <v>0</v>
      </c>
      <c r="S7" s="178">
        <f t="shared" si="2"/>
        <v>4</v>
      </c>
      <c r="T7" s="180">
        <f>SUM(U7,AC7:AE7,)</f>
        <v>67</v>
      </c>
      <c r="U7" s="178">
        <f>SUM(V7:AB7)</f>
        <v>67</v>
      </c>
      <c r="V7" s="179">
        <f t="shared" si="3"/>
        <v>50</v>
      </c>
      <c r="W7" s="180">
        <f t="shared" si="3"/>
        <v>0</v>
      </c>
      <c r="X7" s="180">
        <f t="shared" si="3"/>
        <v>17</v>
      </c>
      <c r="Y7" s="180">
        <f t="shared" si="3"/>
        <v>0</v>
      </c>
      <c r="Z7" s="180">
        <f t="shared" si="3"/>
        <v>0</v>
      </c>
      <c r="AA7" s="180">
        <f t="shared" si="3"/>
        <v>0</v>
      </c>
      <c r="AB7" s="180">
        <f t="shared" si="3"/>
        <v>0</v>
      </c>
      <c r="AC7" s="180">
        <f t="shared" si="3"/>
        <v>0</v>
      </c>
      <c r="AD7" s="180">
        <f t="shared" si="3"/>
        <v>0</v>
      </c>
      <c r="AE7" s="178">
        <f t="shared" si="3"/>
        <v>0</v>
      </c>
      <c r="AF7" s="37"/>
      <c r="AG7" s="25"/>
      <c r="AH7" s="25"/>
      <c r="AI7" s="25"/>
      <c r="AJ7" s="25"/>
      <c r="AK7" s="25"/>
      <c r="AL7" s="25"/>
      <c r="AM7" s="2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73"/>
      <c r="B8" s="174" t="s">
        <v>169</v>
      </c>
      <c r="C8" s="175"/>
      <c r="D8" s="181" t="s">
        <v>170</v>
      </c>
      <c r="E8" s="176">
        <f>SUM(F8,T8)</f>
        <v>1479</v>
      </c>
      <c r="F8" s="177">
        <f>SUM(G8,J8,Q8)</f>
        <v>1412</v>
      </c>
      <c r="G8" s="177">
        <f>SUM(H8:I8)</f>
        <v>1356</v>
      </c>
      <c r="H8" s="178">
        <f t="shared" si="0"/>
        <v>786</v>
      </c>
      <c r="I8" s="178">
        <f t="shared" si="0"/>
        <v>570</v>
      </c>
      <c r="J8" s="178">
        <f>SUM(K8:O8)</f>
        <v>52</v>
      </c>
      <c r="K8" s="179">
        <f t="shared" si="1"/>
        <v>42</v>
      </c>
      <c r="L8" s="180">
        <f t="shared" si="1"/>
        <v>2</v>
      </c>
      <c r="M8" s="180">
        <f t="shared" si="1"/>
        <v>5</v>
      </c>
      <c r="N8" s="180">
        <f t="shared" si="1"/>
        <v>3</v>
      </c>
      <c r="O8" s="180">
        <f t="shared" si="1"/>
        <v>0</v>
      </c>
      <c r="P8" s="180"/>
      <c r="Q8" s="178">
        <f>SUM(R8:S8)</f>
        <v>4</v>
      </c>
      <c r="R8" s="178">
        <f t="shared" si="2"/>
        <v>0</v>
      </c>
      <c r="S8" s="178">
        <f t="shared" si="2"/>
        <v>4</v>
      </c>
      <c r="T8" s="180">
        <f>SUM(U8,AC8:AE8,)</f>
        <v>67</v>
      </c>
      <c r="U8" s="178">
        <f>SUM(V8:AB8)</f>
        <v>67</v>
      </c>
      <c r="V8" s="179">
        <f t="shared" si="3"/>
        <v>50</v>
      </c>
      <c r="W8" s="180">
        <f t="shared" si="3"/>
        <v>0</v>
      </c>
      <c r="X8" s="180">
        <f t="shared" si="3"/>
        <v>17</v>
      </c>
      <c r="Y8" s="180">
        <f t="shared" si="3"/>
        <v>0</v>
      </c>
      <c r="Z8" s="180">
        <f t="shared" si="3"/>
        <v>0</v>
      </c>
      <c r="AA8" s="180">
        <f t="shared" si="3"/>
        <v>0</v>
      </c>
      <c r="AB8" s="180">
        <f t="shared" si="3"/>
        <v>0</v>
      </c>
      <c r="AC8" s="180">
        <f t="shared" si="3"/>
        <v>0</v>
      </c>
      <c r="AD8" s="180">
        <f t="shared" si="3"/>
        <v>0</v>
      </c>
      <c r="AE8" s="178">
        <f t="shared" si="3"/>
        <v>0</v>
      </c>
      <c r="AF8" s="37"/>
      <c r="AG8" s="25"/>
      <c r="AH8" s="25"/>
      <c r="AI8" s="25"/>
      <c r="AJ8" s="25"/>
      <c r="AK8" s="25"/>
      <c r="AL8" s="25"/>
      <c r="AM8" s="25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73" t="s">
        <v>171</v>
      </c>
      <c r="B9" s="174" t="s">
        <v>171</v>
      </c>
      <c r="C9" s="175" t="s">
        <v>172</v>
      </c>
      <c r="D9" s="181" t="s">
        <v>173</v>
      </c>
      <c r="E9" s="176">
        <f>SUM(F9,T9)</f>
        <v>1479</v>
      </c>
      <c r="F9" s="177">
        <f>SUM(G9,J9,Q9)</f>
        <v>1412</v>
      </c>
      <c r="G9" s="177">
        <f>SUM(H9:I9)</f>
        <v>1356</v>
      </c>
      <c r="H9" s="179">
        <v>786</v>
      </c>
      <c r="I9" s="180">
        <v>570</v>
      </c>
      <c r="J9" s="178">
        <f>SUM(K9:O9)</f>
        <v>52</v>
      </c>
      <c r="K9" s="179">
        <v>42</v>
      </c>
      <c r="L9" s="180">
        <v>2</v>
      </c>
      <c r="M9" s="180">
        <v>5</v>
      </c>
      <c r="N9" s="180">
        <v>3</v>
      </c>
      <c r="O9" s="180"/>
      <c r="P9" s="180"/>
      <c r="Q9" s="178">
        <f>SUM(R9:S9)</f>
        <v>4</v>
      </c>
      <c r="R9" s="178"/>
      <c r="S9" s="178">
        <v>4</v>
      </c>
      <c r="T9" s="180">
        <f>SUM(U9,AC9:AE9,)</f>
        <v>67</v>
      </c>
      <c r="U9" s="178">
        <f>SUM(V9:AB9)</f>
        <v>67</v>
      </c>
      <c r="V9" s="179">
        <v>50</v>
      </c>
      <c r="W9" s="180"/>
      <c r="X9" s="180">
        <v>17</v>
      </c>
      <c r="Y9" s="180"/>
      <c r="Z9" s="180"/>
      <c r="AA9" s="180"/>
      <c r="AB9" s="180"/>
      <c r="AC9" s="180"/>
      <c r="AD9" s="180"/>
      <c r="AE9" s="178"/>
      <c r="AF9" s="37"/>
      <c r="AG9" s="25"/>
      <c r="AH9" s="25"/>
      <c r="AI9" s="25"/>
      <c r="AJ9" s="25"/>
      <c r="AK9" s="25"/>
      <c r="AL9" s="25"/>
      <c r="AM9" s="2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1479</v>
      </c>
      <c r="C5" s="95" t="s">
        <v>10</v>
      </c>
      <c r="D5" s="6">
        <f>SUM(D6:D8)</f>
        <v>1412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1356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52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4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67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67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>
        <v>1479</v>
      </c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1479</v>
      </c>
      <c r="C30" s="92" t="s">
        <v>67</v>
      </c>
      <c r="D30" s="112">
        <f>D5+D9+D19+D20+D21</f>
        <v>1479</v>
      </c>
      <c r="E30" s="92" t="s">
        <v>67</v>
      </c>
      <c r="F30" s="118">
        <f>SUM(F5:F29)</f>
        <v>1479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1479</v>
      </c>
      <c r="C35" s="122" t="s">
        <v>71</v>
      </c>
      <c r="D35" s="27">
        <f>D30+D31</f>
        <v>1479</v>
      </c>
      <c r="E35" s="123" t="s">
        <v>72</v>
      </c>
      <c r="F35" s="112">
        <f>F30+F31</f>
        <v>1479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D8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1479</v>
      </c>
      <c r="F5" s="47">
        <f>SUM('公开9'!E6)</f>
        <v>1479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81" t="s">
        <v>168</v>
      </c>
      <c r="E6" s="47">
        <f aca="true" t="shared" si="0" ref="E6:E16">SUM(F6:J6)</f>
        <v>1479</v>
      </c>
      <c r="F6" s="47">
        <f>SUM('公开9'!E7)</f>
        <v>1479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81" t="s">
        <v>170</v>
      </c>
      <c r="E7" s="47">
        <f t="shared" si="0"/>
        <v>1479</v>
      </c>
      <c r="F7" s="47">
        <f>SUM('公开9'!E8)</f>
        <v>1479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81" t="s">
        <v>173</v>
      </c>
      <c r="E8" s="47">
        <f t="shared" si="0"/>
        <v>1479</v>
      </c>
      <c r="F8" s="47">
        <f>SUM('公开9'!E9)</f>
        <v>1479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1479</v>
      </c>
      <c r="F6" s="47">
        <f>SUM(G6:I6)</f>
        <v>1412</v>
      </c>
      <c r="G6" s="47">
        <f>SUM('公开9'!G6+'公开10'!G6)</f>
        <v>1356</v>
      </c>
      <c r="H6" s="47">
        <f>SUM('公开9'!J6+'公开10'!K6)</f>
        <v>52</v>
      </c>
      <c r="I6" s="47">
        <f>SUM('公开9'!Q6+'公开10'!R6)</f>
        <v>4</v>
      </c>
      <c r="J6" s="47">
        <f>SUM('公开9'!T6+'公开10'!T6)</f>
        <v>67</v>
      </c>
      <c r="K6" s="48"/>
    </row>
    <row r="7" spans="1:11" s="43" customFormat="1" ht="22.5" customHeight="1">
      <c r="A7" s="173" t="s">
        <v>167</v>
      </c>
      <c r="B7" s="174"/>
      <c r="C7" s="175"/>
      <c r="D7" s="181" t="s">
        <v>168</v>
      </c>
      <c r="E7" s="47">
        <f aca="true" t="shared" si="0" ref="E7:E17">SUM(F7+J7)</f>
        <v>1479</v>
      </c>
      <c r="F7" s="47">
        <f aca="true" t="shared" si="1" ref="F7:F17">SUM(G7:I7)</f>
        <v>1412</v>
      </c>
      <c r="G7" s="47">
        <f>SUM('公开9'!G7+'公开10'!G7)</f>
        <v>1356</v>
      </c>
      <c r="H7" s="47">
        <f>SUM('公开9'!J7+'公开10'!K7)</f>
        <v>52</v>
      </c>
      <c r="I7" s="47">
        <f>SUM('公开9'!Q7+'公开10'!R7)</f>
        <v>4</v>
      </c>
      <c r="J7" s="47">
        <f>SUM('公开9'!T7+'公开10'!T7)</f>
        <v>67</v>
      </c>
      <c r="K7" s="48"/>
    </row>
    <row r="8" spans="1:11" s="43" customFormat="1" ht="22.5" customHeight="1">
      <c r="A8" s="173"/>
      <c r="B8" s="174" t="s">
        <v>169</v>
      </c>
      <c r="C8" s="175"/>
      <c r="D8" s="181" t="s">
        <v>170</v>
      </c>
      <c r="E8" s="47">
        <f t="shared" si="0"/>
        <v>1479</v>
      </c>
      <c r="F8" s="47">
        <f t="shared" si="1"/>
        <v>1412</v>
      </c>
      <c r="G8" s="47">
        <f>SUM('公开9'!G8+'公开10'!G8)</f>
        <v>1356</v>
      </c>
      <c r="H8" s="47">
        <f>SUM('公开9'!J8+'公开10'!K8)</f>
        <v>52</v>
      </c>
      <c r="I8" s="47">
        <f>SUM('公开9'!Q8+'公开10'!R8)</f>
        <v>4</v>
      </c>
      <c r="J8" s="47">
        <f>SUM('公开9'!T8+'公开10'!T8)</f>
        <v>67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81" t="s">
        <v>173</v>
      </c>
      <c r="E9" s="47">
        <f t="shared" si="0"/>
        <v>1479</v>
      </c>
      <c r="F9" s="47">
        <f t="shared" si="1"/>
        <v>1412</v>
      </c>
      <c r="G9" s="47">
        <f>SUM('公开9'!G9+'公开10'!G9)</f>
        <v>1356</v>
      </c>
      <c r="H9" s="47">
        <f>SUM('公开9'!J9+'公开10'!K9)</f>
        <v>52</v>
      </c>
      <c r="I9" s="47">
        <f>SUM('公开9'!Q9+'公开10'!R9)</f>
        <v>4</v>
      </c>
      <c r="J9" s="47">
        <f>SUM('公开9'!T9+'公开10'!T9)</f>
        <v>67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1479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1479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1479</v>
      </c>
      <c r="C26" s="65" t="s">
        <v>67</v>
      </c>
      <c r="D26" s="88">
        <f>SUM(D5:D25)</f>
        <v>1479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1479</v>
      </c>
      <c r="F5" s="47">
        <f>SUM('公开9'!F6)</f>
        <v>1412</v>
      </c>
      <c r="G5" s="47">
        <f>SUM('公开9'!T6)</f>
        <v>67</v>
      </c>
      <c r="H5" s="48"/>
    </row>
    <row r="6" spans="1:8" s="43" customFormat="1" ht="22.5" customHeight="1">
      <c r="A6" s="173" t="s">
        <v>167</v>
      </c>
      <c r="B6" s="174"/>
      <c r="C6" s="175"/>
      <c r="D6" s="181" t="s">
        <v>168</v>
      </c>
      <c r="E6" s="47">
        <f aca="true" t="shared" si="0" ref="E6:E16">SUM(F6:G6)</f>
        <v>1479</v>
      </c>
      <c r="F6" s="47">
        <f>SUM('公开9'!F7)</f>
        <v>1412</v>
      </c>
      <c r="G6" s="47">
        <f>SUM('公开9'!T7)</f>
        <v>67</v>
      </c>
      <c r="H6" s="48"/>
    </row>
    <row r="7" spans="1:8" s="43" customFormat="1" ht="22.5" customHeight="1">
      <c r="A7" s="173"/>
      <c r="B7" s="174" t="s">
        <v>169</v>
      </c>
      <c r="C7" s="175"/>
      <c r="D7" s="181" t="s">
        <v>170</v>
      </c>
      <c r="E7" s="47">
        <f t="shared" si="0"/>
        <v>1479</v>
      </c>
      <c r="F7" s="47">
        <f>SUM('公开9'!F8)</f>
        <v>1412</v>
      </c>
      <c r="G7" s="47">
        <f>SUM('公开9'!T8)</f>
        <v>67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81" t="s">
        <v>173</v>
      </c>
      <c r="E8" s="47">
        <f t="shared" si="0"/>
        <v>1479</v>
      </c>
      <c r="F8" s="47">
        <f>SUM('公开9'!F9)</f>
        <v>1412</v>
      </c>
      <c r="G8" s="47">
        <f>SUM('公开9'!T9)</f>
        <v>67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1412</v>
      </c>
    </row>
    <row r="5" spans="1:3" ht="24" customHeight="1">
      <c r="A5" s="58">
        <v>301</v>
      </c>
      <c r="B5" s="59" t="s">
        <v>92</v>
      </c>
      <c r="C5" s="57">
        <f>SUM(C6:C8)</f>
        <v>1356</v>
      </c>
    </row>
    <row r="6" spans="1:3" ht="24" customHeight="1">
      <c r="A6" s="58">
        <v>30101</v>
      </c>
      <c r="B6" s="60" t="s">
        <v>126</v>
      </c>
      <c r="C6" s="61">
        <f>SUM('公开9'!H6)</f>
        <v>786</v>
      </c>
    </row>
    <row r="7" spans="1:3" ht="24" customHeight="1">
      <c r="A7" s="58">
        <v>30102</v>
      </c>
      <c r="B7" s="60" t="s">
        <v>127</v>
      </c>
      <c r="C7" s="57">
        <f>SUM('公开9'!I6)</f>
        <v>570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52</v>
      </c>
    </row>
    <row r="10" spans="1:3" ht="24" customHeight="1">
      <c r="A10" s="58">
        <v>30201</v>
      </c>
      <c r="B10" s="60" t="s">
        <v>130</v>
      </c>
      <c r="C10" s="57">
        <f>SUM('公开9'!K6)</f>
        <v>42</v>
      </c>
    </row>
    <row r="11" spans="1:3" ht="24" customHeight="1">
      <c r="A11" s="58">
        <v>30205</v>
      </c>
      <c r="B11" s="60" t="s">
        <v>131</v>
      </c>
      <c r="C11" s="57">
        <f>SUM('公开9'!L6)</f>
        <v>2</v>
      </c>
    </row>
    <row r="12" spans="1:3" ht="24" customHeight="1">
      <c r="A12" s="58">
        <v>30206</v>
      </c>
      <c r="B12" s="60" t="s">
        <v>132</v>
      </c>
      <c r="C12" s="57">
        <f>SUM('公开9'!M6)</f>
        <v>5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3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4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4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