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Sheet2" sheetId="1" r:id="rId1"/>
  </sheets>
  <definedNames/>
  <calcPr fullCalcOnLoad="1"/>
</workbook>
</file>

<file path=xl/comments1.xml><?xml version="1.0" encoding="utf-8"?>
<comments xmlns="http://schemas.openxmlformats.org/spreadsheetml/2006/main">
  <authors>
    <author>作者</author>
  </authors>
  <commentList>
    <comment ref="AQ4" authorId="0">
      <text>
        <r>
          <rPr>
            <b/>
            <sz val="9"/>
            <rFont val="宋体"/>
            <family val="0"/>
          </rPr>
          <t>作者:</t>
        </r>
        <r>
          <rPr>
            <sz val="9"/>
            <rFont val="宋体"/>
            <family val="0"/>
          </rPr>
          <t xml:space="preserve">
车补</t>
        </r>
      </text>
    </comment>
  </commentList>
</comments>
</file>

<file path=xl/sharedStrings.xml><?xml version="1.0" encoding="utf-8"?>
<sst xmlns="http://schemas.openxmlformats.org/spreadsheetml/2006/main" count="129" uniqueCount="114">
  <si>
    <t>职工人数</t>
  </si>
  <si>
    <t>电话</t>
  </si>
  <si>
    <t>其他资本性支出</t>
  </si>
  <si>
    <t>支出功能分类</t>
  </si>
  <si>
    <t>合计</t>
  </si>
  <si>
    <t>在职</t>
  </si>
  <si>
    <t>离休</t>
  </si>
  <si>
    <t>退休</t>
  </si>
  <si>
    <t>公</t>
  </si>
  <si>
    <t>私</t>
  </si>
  <si>
    <t>总计</t>
  </si>
  <si>
    <t>小计1</t>
  </si>
  <si>
    <t>其他个人和家庭</t>
  </si>
  <si>
    <t>费</t>
  </si>
  <si>
    <t>单位取暖</t>
  </si>
  <si>
    <t>通勤托儿</t>
  </si>
  <si>
    <t>降温费</t>
  </si>
  <si>
    <t>其他</t>
  </si>
  <si>
    <t>取暖费</t>
  </si>
  <si>
    <t>个人取暖</t>
  </si>
  <si>
    <t>合   计</t>
  </si>
  <si>
    <t>三、住房保障支出</t>
  </si>
  <si>
    <t xml:space="preserve">    住房改革支出</t>
  </si>
  <si>
    <t xml:space="preserve">   发展与改革事务</t>
  </si>
  <si>
    <t>双台子区发展计划局2014年支出预算明细汇总表</t>
  </si>
  <si>
    <t>单位：万元</t>
  </si>
  <si>
    <t>科目编号</t>
  </si>
  <si>
    <t xml:space="preserve">              支出经济分类</t>
  </si>
  <si>
    <t>小汽车</t>
  </si>
  <si>
    <t>工资福利支出</t>
  </si>
  <si>
    <t>商品和服务支出</t>
  </si>
  <si>
    <t>303对个人和家庭的补助</t>
  </si>
  <si>
    <t>其他支出</t>
  </si>
  <si>
    <t>编号</t>
  </si>
  <si>
    <t>基本工资</t>
  </si>
  <si>
    <t>津贴补贴</t>
  </si>
  <si>
    <t>奖金</t>
  </si>
  <si>
    <t>社会保障缴费</t>
  </si>
  <si>
    <t>伙食补助费</t>
  </si>
  <si>
    <t>绩效工资</t>
  </si>
  <si>
    <t>其他工资福利支出</t>
  </si>
  <si>
    <t>小计2</t>
  </si>
  <si>
    <t>办公费（定额）</t>
  </si>
  <si>
    <t>商品服务</t>
  </si>
  <si>
    <t>手续费</t>
  </si>
  <si>
    <t>水费</t>
  </si>
  <si>
    <t>电费</t>
  </si>
  <si>
    <t>邮电费</t>
  </si>
  <si>
    <t>物业管理费</t>
  </si>
  <si>
    <t>差旅费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</si>
  <si>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</si>
  <si>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</si>
  <si>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</si>
  <si>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</si>
  <si>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</si>
  <si>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</si>
  <si>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</si>
  <si>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</si>
  <si>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</si>
  <si>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</si>
  <si>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</si>
  <si>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</si>
  <si>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</si>
  <si>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</si>
  <si>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</si>
  <si>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小计3</t>
  </si>
  <si>
    <t>离休费</t>
  </si>
  <si>
    <t>退休费</t>
  </si>
  <si>
    <t>退职役费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</si>
  <si>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</si>
  <si>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</si>
  <si>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</si>
  <si>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</si>
  <si>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</si>
  <si>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</si>
  <si>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</si>
  <si>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</si>
  <si>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购房补贴</t>
  </si>
  <si>
    <t>小计</t>
  </si>
  <si>
    <t>房屋建筑构建</t>
  </si>
  <si>
    <t>办公设备购置</t>
  </si>
  <si>
    <t>专用设备购置</t>
  </si>
  <si>
    <t>基础设施建设</t>
  </si>
  <si>
    <t>大型修缮</t>
  </si>
  <si>
    <t>预备费</t>
  </si>
  <si>
    <t>预留</t>
  </si>
  <si>
    <t>待分配</t>
  </si>
  <si>
    <t>助费</t>
  </si>
  <si>
    <t>工资</t>
  </si>
  <si>
    <t>福利支出</t>
  </si>
  <si>
    <t>理费</t>
  </si>
  <si>
    <t>费</t>
  </si>
  <si>
    <t>材料费</t>
  </si>
  <si>
    <t>购置费</t>
  </si>
  <si>
    <t>燃料费</t>
  </si>
  <si>
    <t>业务费</t>
  </si>
  <si>
    <t>经费</t>
  </si>
  <si>
    <t>役费</t>
  </si>
  <si>
    <t>金</t>
  </si>
  <si>
    <t>补助</t>
  </si>
  <si>
    <t>补贴</t>
  </si>
  <si>
    <t>公积金</t>
  </si>
  <si>
    <t>建筑构建</t>
  </si>
  <si>
    <t>备购置</t>
  </si>
  <si>
    <t>施建设</t>
  </si>
  <si>
    <r>
      <t xml:space="preserve">    </t>
    </r>
    <r>
      <rPr>
        <sz val="10"/>
        <rFont val="宋体"/>
        <family val="0"/>
      </rPr>
      <t>行政事业单位离退休</t>
    </r>
  </si>
  <si>
    <r>
      <t xml:space="preserve">                    </t>
    </r>
    <r>
      <rPr>
        <sz val="10"/>
        <rFont val="宋体"/>
        <family val="0"/>
      </rPr>
      <t>发展计划局</t>
    </r>
  </si>
  <si>
    <r>
      <t xml:space="preserve">              </t>
    </r>
    <r>
      <rPr>
        <sz val="10"/>
        <rFont val="宋体"/>
        <family val="0"/>
      </rPr>
      <t>住房公积金</t>
    </r>
  </si>
  <si>
    <t>一 、一般公共服务支出</t>
  </si>
  <si>
    <t>二、社会保障和就业支出</t>
  </si>
  <si>
    <t xml:space="preserve">               发展计划局</t>
  </si>
  <si>
    <t xml:space="preserve">        物价局</t>
  </si>
  <si>
    <r>
      <t xml:space="preserve">                    </t>
    </r>
    <r>
      <rPr>
        <sz val="10"/>
        <rFont val="宋体"/>
        <family val="0"/>
      </rPr>
      <t>物价所</t>
    </r>
  </si>
  <si>
    <r>
      <t xml:space="preserve">         </t>
    </r>
    <r>
      <rPr>
        <sz val="10"/>
        <rFont val="宋体"/>
        <family val="0"/>
      </rPr>
      <t>事业单位离退休</t>
    </r>
  </si>
</sst>
</file>

<file path=xl/styles.xml><?xml version="1.0" encoding="utf-8"?>
<styleSheet xmlns="http://schemas.openxmlformats.org/spreadsheetml/2006/main">
  <numFmts count="3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* #,##0_ ;_ * \-#,##0_ ;_ * &quot;-&quot;??_ ;_ @_ "/>
    <numFmt numFmtId="185" formatCode="0.0_);[Red]\(0.0\)"/>
    <numFmt numFmtId="186" formatCode="0_);[Red]\(0\)"/>
    <numFmt numFmtId="187" formatCode="0_ "/>
    <numFmt numFmtId="188" formatCode="0.00_);[Red]\(0.00\)"/>
    <numFmt numFmtId="189" formatCode="0.0_ "/>
    <numFmt numFmtId="190" formatCode="0.0"/>
    <numFmt numFmtId="191" formatCode="0.00_ "/>
    <numFmt numFmtId="192" formatCode="0;_耀"/>
    <numFmt numFmtId="193" formatCode="0;_Ѐ"/>
    <numFmt numFmtId="194" formatCode="_ * #,##0_ ;_ * \-#,##0_ ;_ * &quot;-&quot;?_ ;_ @_ "/>
    <numFmt numFmtId="195" formatCode="_ * #,##0.0_ ;_ * \-#,##0.0_ ;_ * &quot;-&quot;??_ ;_ @_ "/>
    <numFmt numFmtId="196" formatCode="0;_栀"/>
    <numFmt numFmtId="197" formatCode="0;_̀"/>
    <numFmt numFmtId="198" formatCode="0.0;_̀"/>
    <numFmt numFmtId="199" formatCode="0;_氀"/>
    <numFmt numFmtId="200" formatCode="0;_"/>
    <numFmt numFmtId="201" formatCode="0.000_);[Red]\(0.000\)"/>
    <numFmt numFmtId="202" formatCode="0.0000_);[Red]\(0.0000\)"/>
  </numFmts>
  <fonts count="42">
    <font>
      <sz val="12"/>
      <name val="宋体"/>
      <family val="0"/>
    </font>
    <font>
      <sz val="9"/>
      <name val="宋体"/>
      <family val="0"/>
    </font>
    <font>
      <b/>
      <sz val="18"/>
      <name val="黑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sz val="10"/>
      <name val="Times New Roman"/>
      <family val="1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43" fontId="2" fillId="33" borderId="0" xfId="49" applyFont="1" applyFill="1" applyAlignment="1" quotePrefix="1">
      <alignment horizontal="left"/>
    </xf>
    <xf numFmtId="43" fontId="2" fillId="33" borderId="0" xfId="49" applyFont="1" applyFill="1" applyAlignment="1">
      <alignment horizontal="left"/>
    </xf>
    <xf numFmtId="0" fontId="3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vertical="center"/>
    </xf>
    <xf numFmtId="0" fontId="4" fillId="33" borderId="12" xfId="0" applyFont="1" applyFill="1" applyBorder="1" applyAlignment="1">
      <alignment vertical="center"/>
    </xf>
    <xf numFmtId="0" fontId="4" fillId="33" borderId="13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4" fillId="33" borderId="12" xfId="0" applyFont="1" applyFill="1" applyBorder="1" applyAlignment="1">
      <alignment horizontal="left"/>
    </xf>
    <xf numFmtId="0" fontId="4" fillId="33" borderId="12" xfId="0" applyNumberFormat="1" applyFont="1" applyFill="1" applyBorder="1" applyAlignment="1">
      <alignment vertical="center"/>
    </xf>
    <xf numFmtId="186" fontId="4" fillId="33" borderId="12" xfId="0" applyNumberFormat="1" applyFont="1" applyFill="1" applyBorder="1" applyAlignment="1">
      <alignment vertical="center"/>
    </xf>
    <xf numFmtId="188" fontId="4" fillId="33" borderId="12" xfId="0" applyNumberFormat="1" applyFont="1" applyFill="1" applyBorder="1" applyAlignment="1">
      <alignment vertical="center"/>
    </xf>
    <xf numFmtId="201" fontId="4" fillId="33" borderId="12" xfId="0" applyNumberFormat="1" applyFont="1" applyFill="1" applyBorder="1" applyAlignment="1">
      <alignment vertical="center"/>
    </xf>
    <xf numFmtId="191" fontId="4" fillId="33" borderId="12" xfId="0" applyNumberFormat="1" applyFont="1" applyFill="1" applyBorder="1" applyAlignment="1">
      <alignment vertical="center"/>
    </xf>
    <xf numFmtId="187" fontId="4" fillId="33" borderId="12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left"/>
    </xf>
    <xf numFmtId="0" fontId="6" fillId="33" borderId="12" xfId="0" applyFont="1" applyFill="1" applyBorder="1" applyAlignment="1">
      <alignment horizontal="left"/>
    </xf>
    <xf numFmtId="0" fontId="3" fillId="33" borderId="12" xfId="0" applyNumberFormat="1" applyFont="1" applyFill="1" applyBorder="1" applyAlignment="1">
      <alignment vertical="center"/>
    </xf>
    <xf numFmtId="186" fontId="3" fillId="33" borderId="12" xfId="0" applyNumberFormat="1" applyFont="1" applyFill="1" applyBorder="1" applyAlignment="1">
      <alignment vertical="center"/>
    </xf>
    <xf numFmtId="188" fontId="3" fillId="33" borderId="12" xfId="0" applyNumberFormat="1" applyFont="1" applyFill="1" applyBorder="1" applyAlignment="1">
      <alignment vertical="center"/>
    </xf>
    <xf numFmtId="201" fontId="3" fillId="33" borderId="12" xfId="0" applyNumberFormat="1" applyFont="1" applyFill="1" applyBorder="1" applyAlignment="1">
      <alignment vertical="center"/>
    </xf>
    <xf numFmtId="0" fontId="3" fillId="33" borderId="12" xfId="0" applyNumberFormat="1" applyFont="1" applyFill="1" applyBorder="1" applyAlignment="1">
      <alignment vertical="center" shrinkToFit="1"/>
    </xf>
    <xf numFmtId="188" fontId="3" fillId="33" borderId="12" xfId="0" applyNumberFormat="1" applyFont="1" applyFill="1" applyBorder="1" applyAlignment="1">
      <alignment vertical="center" shrinkToFit="1"/>
    </xf>
    <xf numFmtId="191" fontId="3" fillId="33" borderId="12" xfId="0" applyNumberFormat="1" applyFont="1" applyFill="1" applyBorder="1" applyAlignment="1">
      <alignment vertical="center" shrinkToFit="1"/>
    </xf>
    <xf numFmtId="186" fontId="3" fillId="33" borderId="12" xfId="0" applyNumberFormat="1" applyFont="1" applyFill="1" applyBorder="1" applyAlignment="1">
      <alignment vertical="center" shrinkToFit="1"/>
    </xf>
    <xf numFmtId="201" fontId="3" fillId="33" borderId="12" xfId="0" applyNumberFormat="1" applyFont="1" applyFill="1" applyBorder="1" applyAlignment="1">
      <alignment vertical="center" shrinkToFit="1"/>
    </xf>
    <xf numFmtId="0" fontId="6" fillId="33" borderId="12" xfId="0" applyFont="1" applyFill="1" applyBorder="1" applyAlignment="1">
      <alignment vertical="center"/>
    </xf>
    <xf numFmtId="0" fontId="3" fillId="33" borderId="12" xfId="0" applyFont="1" applyFill="1" applyBorder="1" applyAlignment="1">
      <alignment horizontal="center" vertical="center"/>
    </xf>
    <xf numFmtId="43" fontId="6" fillId="33" borderId="12" xfId="49" applyFont="1" applyFill="1" applyBorder="1" applyAlignment="1">
      <alignment horizontal="left"/>
    </xf>
    <xf numFmtId="188" fontId="3" fillId="33" borderId="12" xfId="49" applyNumberFormat="1" applyFont="1" applyFill="1" applyBorder="1" applyAlignment="1">
      <alignment horizontal="left"/>
    </xf>
    <xf numFmtId="0" fontId="3" fillId="33" borderId="16" xfId="49" applyNumberFormat="1" applyFont="1" applyFill="1" applyBorder="1" applyAlignment="1">
      <alignment/>
    </xf>
    <xf numFmtId="188" fontId="3" fillId="34" borderId="12" xfId="0" applyNumberFormat="1" applyFont="1" applyFill="1" applyBorder="1" applyAlignment="1">
      <alignment vertical="center"/>
    </xf>
    <xf numFmtId="186" fontId="3" fillId="34" borderId="12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185" fontId="4" fillId="33" borderId="10" xfId="49" applyNumberFormat="1" applyFont="1" applyFill="1" applyBorder="1" applyAlignment="1">
      <alignment horizontal="center" vertical="center"/>
    </xf>
    <xf numFmtId="185" fontId="4" fillId="33" borderId="17" xfId="49" applyNumberFormat="1" applyFont="1" applyFill="1" applyBorder="1" applyAlignment="1">
      <alignment horizontal="center" vertical="center"/>
    </xf>
    <xf numFmtId="43" fontId="2" fillId="33" borderId="0" xfId="49" applyFont="1" applyFill="1" applyAlignment="1" quotePrefix="1">
      <alignment horizontal="left"/>
    </xf>
    <xf numFmtId="43" fontId="2" fillId="33" borderId="0" xfId="49" applyFont="1" applyFill="1" applyAlignment="1">
      <alignment horizontal="left"/>
    </xf>
    <xf numFmtId="184" fontId="4" fillId="33" borderId="10" xfId="49" applyNumberFormat="1" applyFont="1" applyFill="1" applyBorder="1" applyAlignment="1">
      <alignment horizontal="center" vertical="center" wrapText="1"/>
    </xf>
    <xf numFmtId="184" fontId="4" fillId="33" borderId="17" xfId="49" applyNumberFormat="1" applyFont="1" applyFill="1" applyBorder="1" applyAlignment="1" quotePrefix="1">
      <alignment horizontal="center" vertical="center" wrapText="1"/>
    </xf>
    <xf numFmtId="184" fontId="4" fillId="33" borderId="15" xfId="49" applyNumberFormat="1" applyFont="1" applyFill="1" applyBorder="1" applyAlignment="1" quotePrefix="1">
      <alignment horizontal="center" vertical="center" wrapText="1"/>
    </xf>
    <xf numFmtId="184" fontId="4" fillId="33" borderId="18" xfId="49" applyNumberFormat="1" applyFont="1" applyFill="1" applyBorder="1" applyAlignment="1">
      <alignment horizontal="center"/>
    </xf>
    <xf numFmtId="184" fontId="4" fillId="33" borderId="19" xfId="49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185" fontId="4" fillId="33" borderId="16" xfId="49" applyNumberFormat="1" applyFont="1" applyFill="1" applyBorder="1" applyAlignment="1">
      <alignment horizontal="center"/>
    </xf>
    <xf numFmtId="185" fontId="4" fillId="33" borderId="13" xfId="49" applyNumberFormat="1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  <xf numFmtId="184" fontId="4" fillId="33" borderId="10" xfId="49" applyNumberFormat="1" applyFont="1" applyFill="1" applyBorder="1" applyAlignment="1">
      <alignment horizontal="center" vertical="center"/>
    </xf>
    <xf numFmtId="184" fontId="4" fillId="33" borderId="15" xfId="49" applyNumberFormat="1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" name="Line 1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2" name="Line 3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6</xdr:row>
      <xdr:rowOff>0</xdr:rowOff>
    </xdr:from>
    <xdr:to>
      <xdr:col>18</xdr:col>
      <xdr:colOff>600075</xdr:colOff>
      <xdr:row>6</xdr:row>
      <xdr:rowOff>0</xdr:rowOff>
    </xdr:to>
    <xdr:sp>
      <xdr:nvSpPr>
        <xdr:cNvPr id="3" name="Line 4"/>
        <xdr:cNvSpPr>
          <a:spLocks/>
        </xdr:cNvSpPr>
      </xdr:nvSpPr>
      <xdr:spPr>
        <a:xfrm flipV="1">
          <a:off x="576262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" name="Line 5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409575</xdr:colOff>
      <xdr:row>6</xdr:row>
      <xdr:rowOff>0</xdr:rowOff>
    </xdr:to>
    <xdr:sp>
      <xdr:nvSpPr>
        <xdr:cNvPr id="5" name="Line 6"/>
        <xdr:cNvSpPr>
          <a:spLocks/>
        </xdr:cNvSpPr>
      </xdr:nvSpPr>
      <xdr:spPr>
        <a:xfrm>
          <a:off x="22002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409575</xdr:colOff>
      <xdr:row>6</xdr:row>
      <xdr:rowOff>0</xdr:rowOff>
    </xdr:to>
    <xdr:sp>
      <xdr:nvSpPr>
        <xdr:cNvPr id="6" name="Line 7"/>
        <xdr:cNvSpPr>
          <a:spLocks/>
        </xdr:cNvSpPr>
      </xdr:nvSpPr>
      <xdr:spPr>
        <a:xfrm>
          <a:off x="22002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7" name="Line 8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8" name="Line 10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9" name="Line 11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200025</xdr:rowOff>
    </xdr:to>
    <xdr:sp>
      <xdr:nvSpPr>
        <xdr:cNvPr id="10" name="Line 12"/>
        <xdr:cNvSpPr>
          <a:spLocks/>
        </xdr:cNvSpPr>
      </xdr:nvSpPr>
      <xdr:spPr>
        <a:xfrm>
          <a:off x="2200275" y="1552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200025</xdr:rowOff>
    </xdr:to>
    <xdr:sp>
      <xdr:nvSpPr>
        <xdr:cNvPr id="11" name="Line 13"/>
        <xdr:cNvSpPr>
          <a:spLocks/>
        </xdr:cNvSpPr>
      </xdr:nvSpPr>
      <xdr:spPr>
        <a:xfrm>
          <a:off x="2200275" y="1552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2" name="Line 14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3" name="Line 15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4" name="Line 16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5" name="Line 18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6</xdr:row>
      <xdr:rowOff>0</xdr:rowOff>
    </xdr:from>
    <xdr:to>
      <xdr:col>18</xdr:col>
      <xdr:colOff>600075</xdr:colOff>
      <xdr:row>6</xdr:row>
      <xdr:rowOff>0</xdr:rowOff>
    </xdr:to>
    <xdr:sp>
      <xdr:nvSpPr>
        <xdr:cNvPr id="16" name="Line 19"/>
        <xdr:cNvSpPr>
          <a:spLocks/>
        </xdr:cNvSpPr>
      </xdr:nvSpPr>
      <xdr:spPr>
        <a:xfrm flipV="1">
          <a:off x="576262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7" name="Line 20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409575</xdr:colOff>
      <xdr:row>6</xdr:row>
      <xdr:rowOff>0</xdr:rowOff>
    </xdr:to>
    <xdr:sp>
      <xdr:nvSpPr>
        <xdr:cNvPr id="18" name="Line 21"/>
        <xdr:cNvSpPr>
          <a:spLocks/>
        </xdr:cNvSpPr>
      </xdr:nvSpPr>
      <xdr:spPr>
        <a:xfrm>
          <a:off x="22002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409575</xdr:colOff>
      <xdr:row>6</xdr:row>
      <xdr:rowOff>0</xdr:rowOff>
    </xdr:to>
    <xdr:sp>
      <xdr:nvSpPr>
        <xdr:cNvPr id="19" name="Line 22"/>
        <xdr:cNvSpPr>
          <a:spLocks/>
        </xdr:cNvSpPr>
      </xdr:nvSpPr>
      <xdr:spPr>
        <a:xfrm>
          <a:off x="22002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0" name="Line 23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21" name="Line 25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22" name="Line 26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200025</xdr:rowOff>
    </xdr:to>
    <xdr:sp>
      <xdr:nvSpPr>
        <xdr:cNvPr id="23" name="Line 27"/>
        <xdr:cNvSpPr>
          <a:spLocks/>
        </xdr:cNvSpPr>
      </xdr:nvSpPr>
      <xdr:spPr>
        <a:xfrm>
          <a:off x="2200275" y="1552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200025</xdr:rowOff>
    </xdr:to>
    <xdr:sp>
      <xdr:nvSpPr>
        <xdr:cNvPr id="24" name="Line 28"/>
        <xdr:cNvSpPr>
          <a:spLocks/>
        </xdr:cNvSpPr>
      </xdr:nvSpPr>
      <xdr:spPr>
        <a:xfrm>
          <a:off x="2200275" y="1552575"/>
          <a:ext cx="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25" name="Line 29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26" name="Line 30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27" name="Line 54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28" name="Line 56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29" name="Line 57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0" name="Line 58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1" name="Line 60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2" name="Line 61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33" name="Line 62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34" name="Line 63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5" name="Line 64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6" name="Line 66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7" name="Line 67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38" name="Line 68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39" name="Line 70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40" name="Line 71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41" name="Line 72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42" name="Line 73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3" name="Line 75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4" name="Line 77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5</xdr:row>
      <xdr:rowOff>0</xdr:rowOff>
    </xdr:from>
    <xdr:to>
      <xdr:col>18</xdr:col>
      <xdr:colOff>600075</xdr:colOff>
      <xdr:row>5</xdr:row>
      <xdr:rowOff>19050</xdr:rowOff>
    </xdr:to>
    <xdr:sp>
      <xdr:nvSpPr>
        <xdr:cNvPr id="45" name="Line 78"/>
        <xdr:cNvSpPr>
          <a:spLocks/>
        </xdr:cNvSpPr>
      </xdr:nvSpPr>
      <xdr:spPr>
        <a:xfrm flipV="1">
          <a:off x="5762625" y="1238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46" name="Line 79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0</xdr:rowOff>
    </xdr:from>
    <xdr:to>
      <xdr:col>6</xdr:col>
      <xdr:colOff>409575</xdr:colOff>
      <xdr:row>5</xdr:row>
      <xdr:rowOff>0</xdr:rowOff>
    </xdr:to>
    <xdr:sp>
      <xdr:nvSpPr>
        <xdr:cNvPr id="47" name="Line 80"/>
        <xdr:cNvSpPr>
          <a:spLocks/>
        </xdr:cNvSpPr>
      </xdr:nvSpPr>
      <xdr:spPr>
        <a:xfrm>
          <a:off x="220027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0</xdr:rowOff>
    </xdr:from>
    <xdr:to>
      <xdr:col>6</xdr:col>
      <xdr:colOff>409575</xdr:colOff>
      <xdr:row>5</xdr:row>
      <xdr:rowOff>0</xdr:rowOff>
    </xdr:to>
    <xdr:sp>
      <xdr:nvSpPr>
        <xdr:cNvPr id="48" name="Line 81"/>
        <xdr:cNvSpPr>
          <a:spLocks/>
        </xdr:cNvSpPr>
      </xdr:nvSpPr>
      <xdr:spPr>
        <a:xfrm>
          <a:off x="220027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49" name="Line 82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50" name="Line 84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51" name="Line 85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0</xdr:rowOff>
    </xdr:to>
    <xdr:sp>
      <xdr:nvSpPr>
        <xdr:cNvPr id="52" name="Line 86"/>
        <xdr:cNvSpPr>
          <a:spLocks/>
        </xdr:cNvSpPr>
      </xdr:nvSpPr>
      <xdr:spPr>
        <a:xfrm>
          <a:off x="22002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0</xdr:rowOff>
    </xdr:to>
    <xdr:sp>
      <xdr:nvSpPr>
        <xdr:cNvPr id="53" name="Line 87"/>
        <xdr:cNvSpPr>
          <a:spLocks/>
        </xdr:cNvSpPr>
      </xdr:nvSpPr>
      <xdr:spPr>
        <a:xfrm>
          <a:off x="22002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54" name="Line 88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55" name="Line 89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56" name="Line 90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57" name="Line 92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5</xdr:row>
      <xdr:rowOff>0</xdr:rowOff>
    </xdr:from>
    <xdr:to>
      <xdr:col>18</xdr:col>
      <xdr:colOff>600075</xdr:colOff>
      <xdr:row>5</xdr:row>
      <xdr:rowOff>19050</xdr:rowOff>
    </xdr:to>
    <xdr:sp>
      <xdr:nvSpPr>
        <xdr:cNvPr id="58" name="Line 93"/>
        <xdr:cNvSpPr>
          <a:spLocks/>
        </xdr:cNvSpPr>
      </xdr:nvSpPr>
      <xdr:spPr>
        <a:xfrm flipV="1">
          <a:off x="5762625" y="1238250"/>
          <a:ext cx="0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59" name="Line 94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0</xdr:rowOff>
    </xdr:from>
    <xdr:to>
      <xdr:col>6</xdr:col>
      <xdr:colOff>409575</xdr:colOff>
      <xdr:row>5</xdr:row>
      <xdr:rowOff>0</xdr:rowOff>
    </xdr:to>
    <xdr:sp>
      <xdr:nvSpPr>
        <xdr:cNvPr id="60" name="Line 95"/>
        <xdr:cNvSpPr>
          <a:spLocks/>
        </xdr:cNvSpPr>
      </xdr:nvSpPr>
      <xdr:spPr>
        <a:xfrm>
          <a:off x="220027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5</xdr:row>
      <xdr:rowOff>0</xdr:rowOff>
    </xdr:from>
    <xdr:to>
      <xdr:col>6</xdr:col>
      <xdr:colOff>409575</xdr:colOff>
      <xdr:row>5</xdr:row>
      <xdr:rowOff>0</xdr:rowOff>
    </xdr:to>
    <xdr:sp>
      <xdr:nvSpPr>
        <xdr:cNvPr id="61" name="Line 96"/>
        <xdr:cNvSpPr>
          <a:spLocks/>
        </xdr:cNvSpPr>
      </xdr:nvSpPr>
      <xdr:spPr>
        <a:xfrm>
          <a:off x="2200275" y="12382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2" name="Line 97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63" name="Line 99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64" name="Line 100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0</xdr:rowOff>
    </xdr:to>
    <xdr:sp>
      <xdr:nvSpPr>
        <xdr:cNvPr id="65" name="Line 101"/>
        <xdr:cNvSpPr>
          <a:spLocks/>
        </xdr:cNvSpPr>
      </xdr:nvSpPr>
      <xdr:spPr>
        <a:xfrm>
          <a:off x="22002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6</xdr:row>
      <xdr:rowOff>0</xdr:rowOff>
    </xdr:from>
    <xdr:to>
      <xdr:col>6</xdr:col>
      <xdr:colOff>419100</xdr:colOff>
      <xdr:row>6</xdr:row>
      <xdr:rowOff>0</xdr:rowOff>
    </xdr:to>
    <xdr:sp>
      <xdr:nvSpPr>
        <xdr:cNvPr id="66" name="Line 102"/>
        <xdr:cNvSpPr>
          <a:spLocks/>
        </xdr:cNvSpPr>
      </xdr:nvSpPr>
      <xdr:spPr>
        <a:xfrm>
          <a:off x="2200275" y="1552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67" name="Line 103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68" name="Line 104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69" name="Line 270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0" name="Line 271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1" name="Line 272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72" name="Line 274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8</xdr:row>
      <xdr:rowOff>0</xdr:rowOff>
    </xdr:to>
    <xdr:sp>
      <xdr:nvSpPr>
        <xdr:cNvPr id="73" name="Line 275"/>
        <xdr:cNvSpPr>
          <a:spLocks/>
        </xdr:cNvSpPr>
      </xdr:nvSpPr>
      <xdr:spPr>
        <a:xfrm>
          <a:off x="2200275" y="1866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8</xdr:row>
      <xdr:rowOff>0</xdr:rowOff>
    </xdr:to>
    <xdr:sp>
      <xdr:nvSpPr>
        <xdr:cNvPr id="74" name="Line 276"/>
        <xdr:cNvSpPr>
          <a:spLocks/>
        </xdr:cNvSpPr>
      </xdr:nvSpPr>
      <xdr:spPr>
        <a:xfrm>
          <a:off x="2200275" y="1866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8</xdr:row>
      <xdr:rowOff>0</xdr:rowOff>
    </xdr:to>
    <xdr:sp>
      <xdr:nvSpPr>
        <xdr:cNvPr id="75" name="Line 277"/>
        <xdr:cNvSpPr>
          <a:spLocks/>
        </xdr:cNvSpPr>
      </xdr:nvSpPr>
      <xdr:spPr>
        <a:xfrm>
          <a:off x="2200275" y="1866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7</xdr:row>
      <xdr:rowOff>0</xdr:rowOff>
    </xdr:from>
    <xdr:to>
      <xdr:col>6</xdr:col>
      <xdr:colOff>419100</xdr:colOff>
      <xdr:row>8</xdr:row>
      <xdr:rowOff>0</xdr:rowOff>
    </xdr:to>
    <xdr:sp>
      <xdr:nvSpPr>
        <xdr:cNvPr id="76" name="Line 278"/>
        <xdr:cNvSpPr>
          <a:spLocks/>
        </xdr:cNvSpPr>
      </xdr:nvSpPr>
      <xdr:spPr>
        <a:xfrm>
          <a:off x="2200275" y="186690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77" name="Line 280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78" name="Line 281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79" name="Line 282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80" name="Line 283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81" name="Line 284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82" name="Line 285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83" name="Line 286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84" name="Line 287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85" name="Line 288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86" name="Line 289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87" name="Line 290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88" name="Line 291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89" name="Line 292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90" name="Line 293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91" name="Line 294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92" name="Line 295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93" name="Line 296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94" name="Line 297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95" name="Line 298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96" name="Line 299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97" name="Line 300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98" name="Line 301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99" name="Line 302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00" name="Line 303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01" name="Line 304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02" name="Line 305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03" name="Line 306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04" name="Line 307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05" name="Line 308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06" name="Line 309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07" name="Line 310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08" name="Line 311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09" name="Line 312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0" name="Line 313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1" name="Line 314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2" name="Line 315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3" name="Line 316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4" name="Line 317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15" name="Line 318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16" name="Line 319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17" name="Line 320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8" name="Line 321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19" name="Line 322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0" name="Line 323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21" name="Line 324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22" name="Line 325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23" name="Line 326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24" name="Line 327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5" name="Line 328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6" name="Line 329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7" name="Line 330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28" name="Line 331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29" name="Line 332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30" name="Line 333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31" name="Line 334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32" name="Line 335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33" name="Line 336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34" name="Line 337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35" name="Line 338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36" name="Line 339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37" name="Line 340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38" name="Line 341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39" name="Line 342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40" name="Line 343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41" name="Line 344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42" name="Line 345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43" name="Line 346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44" name="Line 347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45" name="Line 348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46" name="Line 349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47" name="Line 350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48" name="Line 351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49" name="Line 352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50" name="Line 353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51" name="Line 354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52" name="Line 355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53" name="Line 356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54" name="Line 357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55" name="Line 358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3</xdr:row>
      <xdr:rowOff>180975</xdr:rowOff>
    </xdr:from>
    <xdr:to>
      <xdr:col>1</xdr:col>
      <xdr:colOff>28575</xdr:colOff>
      <xdr:row>3</xdr:row>
      <xdr:rowOff>180975</xdr:rowOff>
    </xdr:to>
    <xdr:sp>
      <xdr:nvSpPr>
        <xdr:cNvPr id="156" name="Line 359"/>
        <xdr:cNvSpPr>
          <a:spLocks/>
        </xdr:cNvSpPr>
      </xdr:nvSpPr>
      <xdr:spPr>
        <a:xfrm>
          <a:off x="390525" y="933450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57" name="Line 360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3</xdr:row>
      <xdr:rowOff>180975</xdr:rowOff>
    </xdr:from>
    <xdr:to>
      <xdr:col>18</xdr:col>
      <xdr:colOff>600075</xdr:colOff>
      <xdr:row>3</xdr:row>
      <xdr:rowOff>180975</xdr:rowOff>
    </xdr:to>
    <xdr:sp>
      <xdr:nvSpPr>
        <xdr:cNvPr id="158" name="Line 361"/>
        <xdr:cNvSpPr>
          <a:spLocks/>
        </xdr:cNvSpPr>
      </xdr:nvSpPr>
      <xdr:spPr>
        <a:xfrm>
          <a:off x="576262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4</xdr:row>
      <xdr:rowOff>0</xdr:rowOff>
    </xdr:from>
    <xdr:to>
      <xdr:col>71</xdr:col>
      <xdr:colOff>0</xdr:colOff>
      <xdr:row>4</xdr:row>
      <xdr:rowOff>0</xdr:rowOff>
    </xdr:to>
    <xdr:sp>
      <xdr:nvSpPr>
        <xdr:cNvPr id="159" name="Line 362"/>
        <xdr:cNvSpPr>
          <a:spLocks/>
        </xdr:cNvSpPr>
      </xdr:nvSpPr>
      <xdr:spPr>
        <a:xfrm>
          <a:off x="14125575" y="9334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5</xdr:row>
      <xdr:rowOff>0</xdr:rowOff>
    </xdr:to>
    <xdr:sp>
      <xdr:nvSpPr>
        <xdr:cNvPr id="160" name="Line 363"/>
        <xdr:cNvSpPr>
          <a:spLocks/>
        </xdr:cNvSpPr>
      </xdr:nvSpPr>
      <xdr:spPr>
        <a:xfrm>
          <a:off x="14125575" y="752475"/>
          <a:ext cx="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1" name="Line 364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62" name="Line 365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63" name="Line 366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4" name="Line 367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65" name="Line 368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66" name="Line 369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67" name="Line 370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68" name="Line 371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69" name="Line 372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70" name="Line 373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71" name="Line 374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2" name="Line 375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73" name="Line 376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18</xdr:col>
      <xdr:colOff>600075</xdr:colOff>
      <xdr:row>2</xdr:row>
      <xdr:rowOff>200025</xdr:rowOff>
    </xdr:from>
    <xdr:to>
      <xdr:col>18</xdr:col>
      <xdr:colOff>600075</xdr:colOff>
      <xdr:row>2</xdr:row>
      <xdr:rowOff>200025</xdr:rowOff>
    </xdr:to>
    <xdr:sp>
      <xdr:nvSpPr>
        <xdr:cNvPr id="174" name="Line 377"/>
        <xdr:cNvSpPr>
          <a:spLocks/>
        </xdr:cNvSpPr>
      </xdr:nvSpPr>
      <xdr:spPr>
        <a:xfrm>
          <a:off x="5762625" y="714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75" name="Line 378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76" name="Line 379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7" name="Line 380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8" name="Line 381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79" name="Line 382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0" name="Line 383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1" name="Line 1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2" name="Line 7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83" name="Line 10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84" name="Line 11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5" name="Line 12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28575</xdr:colOff>
      <xdr:row>2</xdr:row>
      <xdr:rowOff>19050</xdr:rowOff>
    </xdr:from>
    <xdr:to>
      <xdr:col>2</xdr:col>
      <xdr:colOff>0</xdr:colOff>
      <xdr:row>5</xdr:row>
      <xdr:rowOff>9525</xdr:rowOff>
    </xdr:to>
    <xdr:sp>
      <xdr:nvSpPr>
        <xdr:cNvPr id="186" name="Line 13"/>
        <xdr:cNvSpPr>
          <a:spLocks noChangeAspect="1"/>
        </xdr:cNvSpPr>
      </xdr:nvSpPr>
      <xdr:spPr>
        <a:xfrm>
          <a:off x="419100" y="533400"/>
          <a:ext cx="1781175" cy="714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87" name="Line 19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88" name="Line 22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89" name="Line 23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90" name="Line 24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91" name="Line 30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92" name="Line 33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93" name="Line 34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94" name="Line 35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9525</xdr:colOff>
      <xdr:row>5</xdr:row>
      <xdr:rowOff>19050</xdr:rowOff>
    </xdr:to>
    <xdr:sp>
      <xdr:nvSpPr>
        <xdr:cNvPr id="195" name="Line 36"/>
        <xdr:cNvSpPr>
          <a:spLocks noChangeAspect="1"/>
        </xdr:cNvSpPr>
      </xdr:nvSpPr>
      <xdr:spPr>
        <a:xfrm>
          <a:off x="390525" y="533400"/>
          <a:ext cx="1809750" cy="723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200025</xdr:rowOff>
    </xdr:from>
    <xdr:to>
      <xdr:col>1</xdr:col>
      <xdr:colOff>28575</xdr:colOff>
      <xdr:row>2</xdr:row>
      <xdr:rowOff>200025</xdr:rowOff>
    </xdr:to>
    <xdr:sp>
      <xdr:nvSpPr>
        <xdr:cNvPr id="196" name="Line 42"/>
        <xdr:cNvSpPr>
          <a:spLocks/>
        </xdr:cNvSpPr>
      </xdr:nvSpPr>
      <xdr:spPr>
        <a:xfrm>
          <a:off x="390525" y="714375"/>
          <a:ext cx="28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3</xdr:row>
      <xdr:rowOff>0</xdr:rowOff>
    </xdr:from>
    <xdr:to>
      <xdr:col>71</xdr:col>
      <xdr:colOff>0</xdr:colOff>
      <xdr:row>3</xdr:row>
      <xdr:rowOff>0</xdr:rowOff>
    </xdr:to>
    <xdr:sp>
      <xdr:nvSpPr>
        <xdr:cNvPr id="197" name="Line 45"/>
        <xdr:cNvSpPr>
          <a:spLocks/>
        </xdr:cNvSpPr>
      </xdr:nvSpPr>
      <xdr:spPr>
        <a:xfrm>
          <a:off x="14125575" y="752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71</xdr:col>
      <xdr:colOff>0</xdr:colOff>
      <xdr:row>2</xdr:row>
      <xdr:rowOff>0</xdr:rowOff>
    </xdr:from>
    <xdr:to>
      <xdr:col>71</xdr:col>
      <xdr:colOff>0</xdr:colOff>
      <xdr:row>4</xdr:row>
      <xdr:rowOff>0</xdr:rowOff>
    </xdr:to>
    <xdr:sp>
      <xdr:nvSpPr>
        <xdr:cNvPr id="198" name="Line 46"/>
        <xdr:cNvSpPr>
          <a:spLocks/>
        </xdr:cNvSpPr>
      </xdr:nvSpPr>
      <xdr:spPr>
        <a:xfrm>
          <a:off x="14125575" y="514350"/>
          <a:ext cx="0" cy="419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0</xdr:rowOff>
    </xdr:from>
    <xdr:to>
      <xdr:col>6</xdr:col>
      <xdr:colOff>419100</xdr:colOff>
      <xdr:row>9</xdr:row>
      <xdr:rowOff>0</xdr:rowOff>
    </xdr:to>
    <xdr:sp>
      <xdr:nvSpPr>
        <xdr:cNvPr id="199" name="Line 275"/>
        <xdr:cNvSpPr>
          <a:spLocks/>
        </xdr:cNvSpPr>
      </xdr:nvSpPr>
      <xdr:spPr>
        <a:xfrm>
          <a:off x="2200275" y="2181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0</xdr:rowOff>
    </xdr:from>
    <xdr:to>
      <xdr:col>6</xdr:col>
      <xdr:colOff>419100</xdr:colOff>
      <xdr:row>9</xdr:row>
      <xdr:rowOff>0</xdr:rowOff>
    </xdr:to>
    <xdr:sp>
      <xdr:nvSpPr>
        <xdr:cNvPr id="200" name="Line 276"/>
        <xdr:cNvSpPr>
          <a:spLocks/>
        </xdr:cNvSpPr>
      </xdr:nvSpPr>
      <xdr:spPr>
        <a:xfrm>
          <a:off x="2200275" y="2181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0</xdr:rowOff>
    </xdr:from>
    <xdr:to>
      <xdr:col>6</xdr:col>
      <xdr:colOff>419100</xdr:colOff>
      <xdr:row>9</xdr:row>
      <xdr:rowOff>0</xdr:rowOff>
    </xdr:to>
    <xdr:sp>
      <xdr:nvSpPr>
        <xdr:cNvPr id="201" name="Line 277"/>
        <xdr:cNvSpPr>
          <a:spLocks/>
        </xdr:cNvSpPr>
      </xdr:nvSpPr>
      <xdr:spPr>
        <a:xfrm>
          <a:off x="2200275" y="2181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6</xdr:col>
      <xdr:colOff>419100</xdr:colOff>
      <xdr:row>8</xdr:row>
      <xdr:rowOff>0</xdr:rowOff>
    </xdr:from>
    <xdr:to>
      <xdr:col>6</xdr:col>
      <xdr:colOff>419100</xdr:colOff>
      <xdr:row>9</xdr:row>
      <xdr:rowOff>0</xdr:rowOff>
    </xdr:to>
    <xdr:sp>
      <xdr:nvSpPr>
        <xdr:cNvPr id="202" name="Line 278"/>
        <xdr:cNvSpPr>
          <a:spLocks/>
        </xdr:cNvSpPr>
      </xdr:nvSpPr>
      <xdr:spPr>
        <a:xfrm>
          <a:off x="2200275" y="2181225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18"/>
  <sheetViews>
    <sheetView showZeros="0" tabSelected="1" zoomScaleSheetLayoutView="100" zoomScalePageLayoutView="0" workbookViewId="0" topLeftCell="A1">
      <selection activeCell="I1" sqref="C1:I16384"/>
    </sheetView>
  </sheetViews>
  <sheetFormatPr defaultColWidth="9.00390625" defaultRowHeight="14.25"/>
  <cols>
    <col min="1" max="1" width="5.125" style="1" customWidth="1"/>
    <col min="2" max="2" width="23.75390625" style="1" customWidth="1"/>
    <col min="3" max="3" width="6.00390625" style="1" hidden="1" customWidth="1"/>
    <col min="4" max="4" width="4.875" style="1" hidden="1" customWidth="1"/>
    <col min="5" max="5" width="4.00390625" style="1" hidden="1" customWidth="1"/>
    <col min="6" max="6" width="4.875" style="1" hidden="1" customWidth="1"/>
    <col min="7" max="7" width="5.50390625" style="1" hidden="1" customWidth="1"/>
    <col min="8" max="8" width="5.00390625" style="1" hidden="1" customWidth="1"/>
    <col min="9" max="9" width="3.875" style="1" hidden="1" customWidth="1"/>
    <col min="10" max="10" width="8.25390625" style="1" customWidth="1"/>
    <col min="11" max="13" width="7.875" style="1" customWidth="1"/>
    <col min="14" max="14" width="7.00390625" style="1" customWidth="1"/>
    <col min="15" max="15" width="7.25390625" style="1" hidden="1" customWidth="1"/>
    <col min="16" max="18" width="7.875" style="1" hidden="1" customWidth="1"/>
    <col min="19" max="20" width="7.875" style="1" customWidth="1"/>
    <col min="21" max="21" width="6.875" style="1" customWidth="1"/>
    <col min="22" max="25" width="7.875" style="1" hidden="1" customWidth="1"/>
    <col min="26" max="26" width="7.875" style="1" customWidth="1"/>
    <col min="27" max="27" width="7.25390625" style="1" customWidth="1"/>
    <col min="28" max="28" width="7.625" style="1" hidden="1" customWidth="1"/>
    <col min="29" max="39" width="7.875" style="1" hidden="1" customWidth="1"/>
    <col min="40" max="41" width="7.875" style="1" customWidth="1"/>
    <col min="42" max="42" width="6.00390625" style="1" customWidth="1"/>
    <col min="43" max="43" width="7.875" style="1" hidden="1" customWidth="1"/>
    <col min="44" max="45" width="7.875" style="1" customWidth="1"/>
    <col min="46" max="46" width="5.75390625" style="1" customWidth="1"/>
    <col min="47" max="47" width="6.875" style="1" customWidth="1"/>
    <col min="48" max="48" width="7.25390625" style="1" hidden="1" customWidth="1"/>
    <col min="49" max="55" width="7.875" style="1" hidden="1" customWidth="1"/>
    <col min="56" max="56" width="7.375" style="1" customWidth="1"/>
    <col min="57" max="57" width="7.875" style="1" hidden="1" customWidth="1"/>
    <col min="58" max="59" width="7.875" style="1" customWidth="1"/>
    <col min="60" max="60" width="6.625" style="1" customWidth="1"/>
    <col min="61" max="71" width="9.25390625" style="1" hidden="1" customWidth="1"/>
    <col min="72" max="75" width="9.25390625" style="1" customWidth="1"/>
    <col min="76" max="226" width="9.00390625" style="1" customWidth="1"/>
    <col min="227" max="16384" width="9.00390625" style="1" customWidth="1"/>
  </cols>
  <sheetData>
    <row r="1" spans="11:48" ht="20.25" customHeight="1">
      <c r="K1" s="43" t="s">
        <v>24</v>
      </c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  <c r="AN1" s="44"/>
      <c r="AO1" s="44"/>
      <c r="AP1" s="44"/>
      <c r="AQ1" s="44"/>
      <c r="AR1" s="44"/>
      <c r="AS1" s="44"/>
      <c r="AT1" s="44"/>
      <c r="AU1" s="44"/>
      <c r="AV1" s="44"/>
    </row>
    <row r="2" spans="11:58" ht="20.25" customHeight="1">
      <c r="K2" s="2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BF2" s="4" t="s">
        <v>25</v>
      </c>
    </row>
    <row r="3" spans="1:71" s="6" customFormat="1" ht="18.75" customHeight="1">
      <c r="A3" s="45" t="s">
        <v>26</v>
      </c>
      <c r="B3" s="5" t="s">
        <v>27</v>
      </c>
      <c r="C3" s="48" t="s">
        <v>0</v>
      </c>
      <c r="D3" s="48"/>
      <c r="E3" s="48"/>
      <c r="F3" s="49"/>
      <c r="G3" s="50" t="s">
        <v>28</v>
      </c>
      <c r="H3" s="53" t="s">
        <v>1</v>
      </c>
      <c r="I3" s="54"/>
      <c r="J3" s="50" t="s">
        <v>10</v>
      </c>
      <c r="K3" s="55" t="s">
        <v>29</v>
      </c>
      <c r="L3" s="56"/>
      <c r="M3" s="56"/>
      <c r="N3" s="56"/>
      <c r="O3" s="56"/>
      <c r="P3" s="56"/>
      <c r="Q3" s="57"/>
      <c r="R3" s="57"/>
      <c r="S3" s="55" t="s">
        <v>30</v>
      </c>
      <c r="T3" s="56"/>
      <c r="U3" s="56"/>
      <c r="V3" s="56"/>
      <c r="W3" s="56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8"/>
      <c r="AS3" s="55" t="s">
        <v>31</v>
      </c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8"/>
      <c r="BI3" s="55" t="s">
        <v>2</v>
      </c>
      <c r="BJ3" s="56"/>
      <c r="BK3" s="56"/>
      <c r="BL3" s="56"/>
      <c r="BM3" s="56"/>
      <c r="BN3" s="58"/>
      <c r="BO3" s="55" t="s">
        <v>32</v>
      </c>
      <c r="BP3" s="56"/>
      <c r="BQ3" s="56"/>
      <c r="BR3" s="56"/>
      <c r="BS3" s="58"/>
    </row>
    <row r="4" spans="1:71" s="6" customFormat="1" ht="14.25" customHeight="1">
      <c r="A4" s="46" t="s">
        <v>33</v>
      </c>
      <c r="B4" s="7" t="s">
        <v>3</v>
      </c>
      <c r="C4" s="59" t="s">
        <v>4</v>
      </c>
      <c r="D4" s="59" t="s">
        <v>5</v>
      </c>
      <c r="E4" s="59" t="s">
        <v>6</v>
      </c>
      <c r="F4" s="59" t="s">
        <v>7</v>
      </c>
      <c r="G4" s="51"/>
      <c r="H4" s="41" t="s">
        <v>8</v>
      </c>
      <c r="I4" s="41" t="s">
        <v>9</v>
      </c>
      <c r="J4" s="51"/>
      <c r="K4" s="50" t="s">
        <v>11</v>
      </c>
      <c r="L4" s="39" t="s">
        <v>34</v>
      </c>
      <c r="M4" s="39" t="s">
        <v>35</v>
      </c>
      <c r="N4" s="39" t="s">
        <v>36</v>
      </c>
      <c r="O4" s="39" t="s">
        <v>37</v>
      </c>
      <c r="P4" s="39" t="s">
        <v>38</v>
      </c>
      <c r="Q4" s="39" t="s">
        <v>39</v>
      </c>
      <c r="R4" s="39" t="s">
        <v>40</v>
      </c>
      <c r="S4" s="39" t="s">
        <v>41</v>
      </c>
      <c r="T4" s="39" t="s">
        <v>42</v>
      </c>
      <c r="U4" s="39" t="s">
        <v>43</v>
      </c>
      <c r="V4" s="39" t="s">
        <v>44</v>
      </c>
      <c r="W4" s="39" t="s">
        <v>45</v>
      </c>
      <c r="X4" s="39" t="s">
        <v>46</v>
      </c>
      <c r="Y4" s="39" t="s">
        <v>47</v>
      </c>
      <c r="Z4" s="55" t="s">
        <v>18</v>
      </c>
      <c r="AA4" s="58"/>
      <c r="AB4" s="39" t="s">
        <v>48</v>
      </c>
      <c r="AC4" s="39" t="s">
        <v>49</v>
      </c>
      <c r="AD4" s="39" t="s">
        <v>50</v>
      </c>
      <c r="AE4" s="39" t="s">
        <v>51</v>
      </c>
      <c r="AF4" s="39" t="s">
        <v>52</v>
      </c>
      <c r="AG4" s="39" t="s">
        <v>53</v>
      </c>
      <c r="AH4" s="39" t="s">
        <v>54</v>
      </c>
      <c r="AI4" s="39" t="s">
        <v>55</v>
      </c>
      <c r="AJ4" s="39" t="s">
        <v>56</v>
      </c>
      <c r="AK4" s="39" t="s">
        <v>57</v>
      </c>
      <c r="AL4" s="39" t="s">
        <v>58</v>
      </c>
      <c r="AM4" s="39" t="s">
        <v>59</v>
      </c>
      <c r="AN4" s="39" t="s">
        <v>60</v>
      </c>
      <c r="AO4" s="39" t="s">
        <v>61</v>
      </c>
      <c r="AP4" s="39" t="s">
        <v>62</v>
      </c>
      <c r="AQ4" s="39" t="s">
        <v>63</v>
      </c>
      <c r="AR4" s="39" t="s">
        <v>64</v>
      </c>
      <c r="AS4" s="39" t="s">
        <v>65</v>
      </c>
      <c r="AT4" s="39" t="s">
        <v>66</v>
      </c>
      <c r="AU4" s="39" t="s">
        <v>67</v>
      </c>
      <c r="AV4" s="39" t="s">
        <v>68</v>
      </c>
      <c r="AW4" s="39" t="s">
        <v>69</v>
      </c>
      <c r="AX4" s="39" t="s">
        <v>70</v>
      </c>
      <c r="AY4" s="39" t="s">
        <v>71</v>
      </c>
      <c r="AZ4" s="39" t="s">
        <v>72</v>
      </c>
      <c r="BA4" s="39" t="s">
        <v>73</v>
      </c>
      <c r="BB4" s="39" t="s">
        <v>74</v>
      </c>
      <c r="BC4" s="39" t="s">
        <v>75</v>
      </c>
      <c r="BD4" s="39" t="s">
        <v>76</v>
      </c>
      <c r="BE4" s="39" t="s">
        <v>77</v>
      </c>
      <c r="BF4" s="55" t="s">
        <v>12</v>
      </c>
      <c r="BG4" s="56"/>
      <c r="BH4" s="58"/>
      <c r="BI4" s="39" t="s">
        <v>78</v>
      </c>
      <c r="BJ4" s="39" t="s">
        <v>79</v>
      </c>
      <c r="BK4" s="39" t="s">
        <v>80</v>
      </c>
      <c r="BL4" s="39" t="s">
        <v>81</v>
      </c>
      <c r="BM4" s="39" t="s">
        <v>82</v>
      </c>
      <c r="BN4" s="39" t="s">
        <v>83</v>
      </c>
      <c r="BO4" s="39" t="s">
        <v>78</v>
      </c>
      <c r="BP4" s="39" t="s">
        <v>84</v>
      </c>
      <c r="BQ4" s="39" t="s">
        <v>85</v>
      </c>
      <c r="BR4" s="39" t="s">
        <v>86</v>
      </c>
      <c r="BS4" s="39" t="s">
        <v>32</v>
      </c>
    </row>
    <row r="5" spans="1:71" s="6" customFormat="1" ht="24" customHeight="1">
      <c r="A5" s="47"/>
      <c r="B5" s="8"/>
      <c r="C5" s="60"/>
      <c r="D5" s="60"/>
      <c r="E5" s="60"/>
      <c r="F5" s="60"/>
      <c r="G5" s="52"/>
      <c r="H5" s="42"/>
      <c r="I5" s="42"/>
      <c r="J5" s="52"/>
      <c r="K5" s="51"/>
      <c r="L5" s="40"/>
      <c r="M5" s="40"/>
      <c r="N5" s="40"/>
      <c r="O5" s="40"/>
      <c r="P5" s="40" t="s">
        <v>87</v>
      </c>
      <c r="Q5" s="40" t="s">
        <v>88</v>
      </c>
      <c r="R5" s="40" t="s">
        <v>89</v>
      </c>
      <c r="S5" s="40"/>
      <c r="T5" s="40" t="s">
        <v>13</v>
      </c>
      <c r="U5" s="40"/>
      <c r="V5" s="40"/>
      <c r="W5" s="40"/>
      <c r="X5" s="40"/>
      <c r="Y5" s="40" t="s">
        <v>13</v>
      </c>
      <c r="Z5" s="9" t="s">
        <v>19</v>
      </c>
      <c r="AA5" s="10" t="s">
        <v>14</v>
      </c>
      <c r="AB5" s="40" t="s">
        <v>90</v>
      </c>
      <c r="AC5" s="40" t="s">
        <v>91</v>
      </c>
      <c r="AD5" s="40"/>
      <c r="AE5" s="40" t="s">
        <v>91</v>
      </c>
      <c r="AF5" s="40" t="s">
        <v>91</v>
      </c>
      <c r="AG5" s="40" t="s">
        <v>91</v>
      </c>
      <c r="AH5" s="40"/>
      <c r="AI5" s="40" t="s">
        <v>92</v>
      </c>
      <c r="AJ5" s="40" t="s">
        <v>93</v>
      </c>
      <c r="AK5" s="40" t="s">
        <v>94</v>
      </c>
      <c r="AL5" s="40"/>
      <c r="AM5" s="40" t="s">
        <v>95</v>
      </c>
      <c r="AN5" s="40" t="s">
        <v>96</v>
      </c>
      <c r="AO5" s="61"/>
      <c r="AP5" s="61"/>
      <c r="AQ5" s="61"/>
      <c r="AR5" s="61"/>
      <c r="AS5" s="61"/>
      <c r="AT5" s="61" t="s">
        <v>91</v>
      </c>
      <c r="AU5" s="61" t="s">
        <v>91</v>
      </c>
      <c r="AV5" s="61" t="s">
        <v>97</v>
      </c>
      <c r="AW5" s="61" t="s">
        <v>98</v>
      </c>
      <c r="AX5" s="61" t="s">
        <v>99</v>
      </c>
      <c r="AY5" s="61" t="s">
        <v>91</v>
      </c>
      <c r="AZ5" s="61" t="s">
        <v>91</v>
      </c>
      <c r="BA5" s="61" t="s">
        <v>98</v>
      </c>
      <c r="BB5" s="61" t="s">
        <v>98</v>
      </c>
      <c r="BC5" s="61" t="s">
        <v>100</v>
      </c>
      <c r="BD5" s="61" t="s">
        <v>101</v>
      </c>
      <c r="BE5" s="61" t="s">
        <v>100</v>
      </c>
      <c r="BF5" s="11" t="s">
        <v>15</v>
      </c>
      <c r="BG5" s="12" t="s">
        <v>16</v>
      </c>
      <c r="BH5" s="12" t="s">
        <v>17</v>
      </c>
      <c r="BI5" s="61"/>
      <c r="BJ5" s="61" t="s">
        <v>102</v>
      </c>
      <c r="BK5" s="61" t="s">
        <v>103</v>
      </c>
      <c r="BL5" s="61" t="s">
        <v>103</v>
      </c>
      <c r="BM5" s="61" t="s">
        <v>104</v>
      </c>
      <c r="BN5" s="61" t="s">
        <v>104</v>
      </c>
      <c r="BO5" s="61"/>
      <c r="BP5" s="61"/>
      <c r="BQ5" s="61"/>
      <c r="BR5" s="61"/>
      <c r="BS5" s="61"/>
    </row>
    <row r="6" spans="1:71" s="4" customFormat="1" ht="24.75" customHeight="1">
      <c r="A6" s="13">
        <v>201</v>
      </c>
      <c r="B6" s="9" t="s">
        <v>108</v>
      </c>
      <c r="C6" s="14">
        <f aca="true" t="shared" si="0" ref="C6:AH7">SUM(C7)</f>
        <v>17</v>
      </c>
      <c r="D6" s="14">
        <f t="shared" si="0"/>
        <v>17</v>
      </c>
      <c r="E6" s="14">
        <f t="shared" si="0"/>
        <v>0</v>
      </c>
      <c r="F6" s="14">
        <f t="shared" si="0"/>
        <v>0</v>
      </c>
      <c r="G6" s="14">
        <f t="shared" si="0"/>
        <v>1</v>
      </c>
      <c r="H6" s="14">
        <f t="shared" si="0"/>
        <v>0</v>
      </c>
      <c r="I6" s="15">
        <f t="shared" si="0"/>
        <v>0</v>
      </c>
      <c r="J6" s="16">
        <f t="shared" si="0"/>
        <v>141.239</v>
      </c>
      <c r="K6" s="16">
        <f t="shared" si="0"/>
        <v>62.199999999999996</v>
      </c>
      <c r="L6" s="16">
        <f t="shared" si="0"/>
        <v>18.16</v>
      </c>
      <c r="M6" s="16">
        <f t="shared" si="0"/>
        <v>42.64</v>
      </c>
      <c r="N6" s="16">
        <f t="shared" si="0"/>
        <v>1.4</v>
      </c>
      <c r="O6" s="15">
        <f t="shared" si="0"/>
        <v>0</v>
      </c>
      <c r="P6" s="15">
        <f t="shared" si="0"/>
        <v>0</v>
      </c>
      <c r="Q6" s="15">
        <f t="shared" si="0"/>
        <v>0</v>
      </c>
      <c r="R6" s="15">
        <f t="shared" si="0"/>
        <v>0</v>
      </c>
      <c r="S6" s="16">
        <f t="shared" si="0"/>
        <v>37.048</v>
      </c>
      <c r="T6" s="16">
        <f t="shared" si="0"/>
        <v>6.35</v>
      </c>
      <c r="U6" s="16">
        <f t="shared" si="0"/>
        <v>13.6</v>
      </c>
      <c r="V6" s="15">
        <f t="shared" si="0"/>
        <v>0</v>
      </c>
      <c r="W6" s="15">
        <f t="shared" si="0"/>
        <v>0</v>
      </c>
      <c r="X6" s="15">
        <f t="shared" si="0"/>
        <v>0</v>
      </c>
      <c r="Y6" s="15">
        <f t="shared" si="0"/>
        <v>0</v>
      </c>
      <c r="Z6" s="16">
        <f t="shared" si="0"/>
        <v>4.284</v>
      </c>
      <c r="AA6" s="15">
        <f t="shared" si="0"/>
        <v>0</v>
      </c>
      <c r="AB6" s="16">
        <f t="shared" si="0"/>
        <v>0</v>
      </c>
      <c r="AC6" s="15">
        <f t="shared" si="0"/>
        <v>0</v>
      </c>
      <c r="AD6" s="15">
        <f t="shared" si="0"/>
        <v>0</v>
      </c>
      <c r="AE6" s="15">
        <f t="shared" si="0"/>
        <v>0</v>
      </c>
      <c r="AF6" s="15">
        <f t="shared" si="0"/>
        <v>0</v>
      </c>
      <c r="AG6" s="15">
        <f t="shared" si="0"/>
        <v>0</v>
      </c>
      <c r="AH6" s="15">
        <f t="shared" si="0"/>
        <v>0</v>
      </c>
      <c r="AI6" s="15">
        <f aca="true" t="shared" si="1" ref="AI6:BN7">SUM(AI7)</f>
        <v>0</v>
      </c>
      <c r="AJ6" s="15">
        <f t="shared" si="1"/>
        <v>0</v>
      </c>
      <c r="AK6" s="15">
        <f t="shared" si="1"/>
        <v>0</v>
      </c>
      <c r="AL6" s="15">
        <f t="shared" si="1"/>
        <v>0</v>
      </c>
      <c r="AM6" s="15">
        <f t="shared" si="1"/>
        <v>0</v>
      </c>
      <c r="AN6" s="16">
        <f t="shared" si="1"/>
        <v>0.61</v>
      </c>
      <c r="AO6" s="16">
        <f t="shared" si="1"/>
        <v>0.20400000000000001</v>
      </c>
      <c r="AP6" s="15">
        <f t="shared" si="1"/>
        <v>6</v>
      </c>
      <c r="AQ6" s="15">
        <f t="shared" si="1"/>
        <v>0</v>
      </c>
      <c r="AR6" s="15">
        <f t="shared" si="1"/>
        <v>6</v>
      </c>
      <c r="AS6" s="16">
        <f t="shared" si="1"/>
        <v>0.263</v>
      </c>
      <c r="AT6" s="15">
        <f t="shared" si="1"/>
        <v>0</v>
      </c>
      <c r="AU6" s="16">
        <f t="shared" si="1"/>
        <v>0</v>
      </c>
      <c r="AV6" s="16">
        <f t="shared" si="1"/>
        <v>0</v>
      </c>
      <c r="AW6" s="15">
        <f t="shared" si="1"/>
        <v>0</v>
      </c>
      <c r="AX6" s="15">
        <f t="shared" si="1"/>
        <v>0</v>
      </c>
      <c r="AY6" s="15">
        <f t="shared" si="1"/>
        <v>0</v>
      </c>
      <c r="AZ6" s="15">
        <f t="shared" si="1"/>
        <v>0</v>
      </c>
      <c r="BA6" s="15">
        <f t="shared" si="1"/>
        <v>0</v>
      </c>
      <c r="BB6" s="15">
        <f t="shared" si="1"/>
        <v>0</v>
      </c>
      <c r="BC6" s="15">
        <f t="shared" si="1"/>
        <v>0</v>
      </c>
      <c r="BD6" s="15">
        <f t="shared" si="1"/>
        <v>0</v>
      </c>
      <c r="BE6" s="15">
        <f t="shared" si="1"/>
        <v>0</v>
      </c>
      <c r="BF6" s="16">
        <f t="shared" si="1"/>
        <v>0.11</v>
      </c>
      <c r="BG6" s="16">
        <f t="shared" si="1"/>
        <v>0.153</v>
      </c>
      <c r="BH6" s="15">
        <f t="shared" si="1"/>
        <v>0</v>
      </c>
      <c r="BI6" s="17">
        <f t="shared" si="1"/>
        <v>0</v>
      </c>
      <c r="BJ6" s="15">
        <f t="shared" si="1"/>
        <v>0</v>
      </c>
      <c r="BK6" s="15">
        <f t="shared" si="1"/>
        <v>0</v>
      </c>
      <c r="BL6" s="15">
        <f t="shared" si="1"/>
        <v>0</v>
      </c>
      <c r="BM6" s="15">
        <f t="shared" si="1"/>
        <v>0</v>
      </c>
      <c r="BN6" s="15">
        <f t="shared" si="1"/>
        <v>0</v>
      </c>
      <c r="BO6" s="15">
        <f>SUM(BO7)</f>
        <v>0</v>
      </c>
      <c r="BP6" s="15">
        <f>SUM(BP7)</f>
        <v>0</v>
      </c>
      <c r="BQ6" s="15">
        <f>SUM(BQ7)</f>
        <v>0</v>
      </c>
      <c r="BR6" s="15">
        <f>SUM(BR7)</f>
        <v>0</v>
      </c>
      <c r="BS6" s="15">
        <f>SUM(BS7)</f>
        <v>0</v>
      </c>
    </row>
    <row r="7" spans="1:71" s="4" customFormat="1" ht="24.75" customHeight="1">
      <c r="A7" s="13">
        <v>20101</v>
      </c>
      <c r="B7" s="9" t="s">
        <v>23</v>
      </c>
      <c r="C7" s="14">
        <f aca="true" t="shared" si="2" ref="C7:I7">SUM(C8:C8)</f>
        <v>17</v>
      </c>
      <c r="D7" s="14">
        <f t="shared" si="2"/>
        <v>17</v>
      </c>
      <c r="E7" s="14">
        <f t="shared" si="2"/>
        <v>0</v>
      </c>
      <c r="F7" s="14">
        <f t="shared" si="2"/>
        <v>0</v>
      </c>
      <c r="G7" s="14">
        <f t="shared" si="2"/>
        <v>1</v>
      </c>
      <c r="H7" s="14">
        <f t="shared" si="2"/>
        <v>0</v>
      </c>
      <c r="I7" s="9">
        <f t="shared" si="2"/>
        <v>0</v>
      </c>
      <c r="J7" s="18">
        <f>SUM(J8:J9)</f>
        <v>141.239</v>
      </c>
      <c r="K7" s="18">
        <f t="shared" si="0"/>
        <v>62.199999999999996</v>
      </c>
      <c r="L7" s="16">
        <f t="shared" si="0"/>
        <v>18.16</v>
      </c>
      <c r="M7" s="16">
        <f>SUM(M8)</f>
        <v>42.64</v>
      </c>
      <c r="N7" s="16">
        <f t="shared" si="0"/>
        <v>1.4</v>
      </c>
      <c r="O7" s="18">
        <f t="shared" si="0"/>
        <v>0</v>
      </c>
      <c r="P7" s="18">
        <f t="shared" si="0"/>
        <v>0</v>
      </c>
      <c r="Q7" s="18">
        <f t="shared" si="0"/>
        <v>0</v>
      </c>
      <c r="R7" s="18">
        <f t="shared" si="0"/>
        <v>0</v>
      </c>
      <c r="S7" s="16">
        <f t="shared" si="0"/>
        <v>37.048</v>
      </c>
      <c r="T7" s="16">
        <f t="shared" si="0"/>
        <v>6.35</v>
      </c>
      <c r="U7" s="16">
        <f t="shared" si="0"/>
        <v>13.6</v>
      </c>
      <c r="V7" s="19">
        <f t="shared" si="0"/>
        <v>0</v>
      </c>
      <c r="W7" s="19">
        <f t="shared" si="0"/>
        <v>0</v>
      </c>
      <c r="X7" s="19">
        <f t="shared" si="0"/>
        <v>0</v>
      </c>
      <c r="Y7" s="19">
        <f t="shared" si="0"/>
        <v>0</v>
      </c>
      <c r="Z7" s="16">
        <f t="shared" si="0"/>
        <v>4.284</v>
      </c>
      <c r="AA7" s="19">
        <f t="shared" si="0"/>
        <v>0</v>
      </c>
      <c r="AB7" s="18">
        <f t="shared" si="0"/>
        <v>0</v>
      </c>
      <c r="AC7" s="19">
        <f t="shared" si="0"/>
        <v>0</v>
      </c>
      <c r="AD7" s="19">
        <f t="shared" si="0"/>
        <v>0</v>
      </c>
      <c r="AE7" s="19">
        <f t="shared" si="0"/>
        <v>0</v>
      </c>
      <c r="AF7" s="19">
        <f t="shared" si="0"/>
        <v>0</v>
      </c>
      <c r="AG7" s="19">
        <f t="shared" si="0"/>
        <v>0</v>
      </c>
      <c r="AH7" s="19">
        <f t="shared" si="0"/>
        <v>0</v>
      </c>
      <c r="AI7" s="19">
        <f t="shared" si="1"/>
        <v>0</v>
      </c>
      <c r="AJ7" s="19">
        <f t="shared" si="1"/>
        <v>0</v>
      </c>
      <c r="AK7" s="19">
        <f t="shared" si="1"/>
        <v>0</v>
      </c>
      <c r="AL7" s="19">
        <f t="shared" si="1"/>
        <v>0</v>
      </c>
      <c r="AM7" s="19">
        <f t="shared" si="1"/>
        <v>0</v>
      </c>
      <c r="AN7" s="16">
        <f t="shared" si="1"/>
        <v>0.61</v>
      </c>
      <c r="AO7" s="16">
        <f t="shared" si="1"/>
        <v>0.20400000000000001</v>
      </c>
      <c r="AP7" s="15">
        <f t="shared" si="1"/>
        <v>6</v>
      </c>
      <c r="AQ7" s="15">
        <f t="shared" si="1"/>
        <v>0</v>
      </c>
      <c r="AR7" s="15">
        <f t="shared" si="1"/>
        <v>6</v>
      </c>
      <c r="AS7" s="16">
        <f t="shared" si="1"/>
        <v>0.263</v>
      </c>
      <c r="AT7" s="19">
        <f t="shared" si="1"/>
        <v>0</v>
      </c>
      <c r="AU7" s="16">
        <f t="shared" si="1"/>
        <v>0</v>
      </c>
      <c r="AV7" s="16">
        <f t="shared" si="1"/>
        <v>0</v>
      </c>
      <c r="AW7" s="19">
        <f t="shared" si="1"/>
        <v>0</v>
      </c>
      <c r="AX7" s="19">
        <f t="shared" si="1"/>
        <v>0</v>
      </c>
      <c r="AY7" s="19">
        <f t="shared" si="1"/>
        <v>0</v>
      </c>
      <c r="AZ7" s="19">
        <f t="shared" si="1"/>
        <v>0</v>
      </c>
      <c r="BA7" s="19">
        <f t="shared" si="1"/>
        <v>0</v>
      </c>
      <c r="BB7" s="19">
        <f t="shared" si="1"/>
        <v>0</v>
      </c>
      <c r="BC7" s="19">
        <f t="shared" si="1"/>
        <v>0</v>
      </c>
      <c r="BD7" s="19">
        <f t="shared" si="1"/>
        <v>0</v>
      </c>
      <c r="BE7" s="19">
        <f t="shared" si="1"/>
        <v>0</v>
      </c>
      <c r="BF7" s="16">
        <f t="shared" si="1"/>
        <v>0.11</v>
      </c>
      <c r="BG7" s="16">
        <f t="shared" si="1"/>
        <v>0.153</v>
      </c>
      <c r="BH7" s="19">
        <f t="shared" si="1"/>
        <v>0</v>
      </c>
      <c r="BI7" s="17">
        <f t="shared" si="1"/>
        <v>0</v>
      </c>
      <c r="BJ7" s="19">
        <f t="shared" si="1"/>
        <v>0</v>
      </c>
      <c r="BK7" s="20">
        <f>SUM(BL7:BP7)</f>
        <v>0</v>
      </c>
      <c r="BL7" s="9">
        <f aca="true" t="shared" si="3" ref="BL7:BS7">SUM(BL8:BL8)</f>
        <v>0</v>
      </c>
      <c r="BM7" s="9">
        <f t="shared" si="3"/>
        <v>0</v>
      </c>
      <c r="BN7" s="9">
        <f t="shared" si="3"/>
        <v>0</v>
      </c>
      <c r="BO7" s="9">
        <f t="shared" si="3"/>
        <v>0</v>
      </c>
      <c r="BP7" s="9">
        <f t="shared" si="3"/>
        <v>0</v>
      </c>
      <c r="BQ7" s="9">
        <f t="shared" si="3"/>
        <v>0</v>
      </c>
      <c r="BR7" s="9">
        <f t="shared" si="3"/>
        <v>0</v>
      </c>
      <c r="BS7" s="9">
        <f t="shared" si="3"/>
        <v>0</v>
      </c>
    </row>
    <row r="8" spans="1:71" s="4" customFormat="1" ht="24.75" customHeight="1">
      <c r="A8" s="21"/>
      <c r="B8" s="21" t="s">
        <v>110</v>
      </c>
      <c r="C8" s="14">
        <f>SUM(D8:F8)</f>
        <v>17</v>
      </c>
      <c r="D8" s="23">
        <v>17</v>
      </c>
      <c r="E8" s="23"/>
      <c r="F8" s="23"/>
      <c r="G8" s="23">
        <v>1</v>
      </c>
      <c r="H8" s="24"/>
      <c r="I8" s="24"/>
      <c r="J8" s="16">
        <f>SUM(K8,S8,AS8,BI8,BO8)</f>
        <v>99.511</v>
      </c>
      <c r="K8" s="25">
        <f>SUM(L8:R8)</f>
        <v>62.199999999999996</v>
      </c>
      <c r="L8" s="25">
        <v>18.16</v>
      </c>
      <c r="M8" s="25">
        <v>42.64</v>
      </c>
      <c r="N8" s="25">
        <v>1.4</v>
      </c>
      <c r="O8" s="25"/>
      <c r="P8" s="25"/>
      <c r="Q8" s="25"/>
      <c r="R8" s="25"/>
      <c r="S8" s="16">
        <f>SUM(T8:AR8)</f>
        <v>37.048</v>
      </c>
      <c r="T8" s="25">
        <v>6.35</v>
      </c>
      <c r="U8" s="25">
        <v>13.6</v>
      </c>
      <c r="V8" s="25"/>
      <c r="W8" s="25"/>
      <c r="X8" s="25"/>
      <c r="Y8" s="25"/>
      <c r="Z8" s="25">
        <v>4.284</v>
      </c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>
        <v>0.61</v>
      </c>
      <c r="AO8" s="26">
        <f>SUM(C8*0.012)</f>
        <v>0.20400000000000001</v>
      </c>
      <c r="AP8" s="24">
        <v>6</v>
      </c>
      <c r="AQ8" s="24"/>
      <c r="AR8" s="24">
        <v>6</v>
      </c>
      <c r="AS8" s="16">
        <f>SUM(AT8:BH8)</f>
        <v>0.263</v>
      </c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>
        <v>0.11</v>
      </c>
      <c r="BG8" s="25">
        <f>SUM(C8*0.009)</f>
        <v>0.153</v>
      </c>
      <c r="BH8" s="25"/>
      <c r="BI8" s="25">
        <f>SUM(BJ8:BN8)</f>
        <v>0</v>
      </c>
      <c r="BJ8" s="25"/>
      <c r="BK8" s="25"/>
      <c r="BL8" s="25"/>
      <c r="BM8" s="25"/>
      <c r="BN8" s="25"/>
      <c r="BO8" s="15">
        <f>SUM(BP8:BS8)</f>
        <v>0</v>
      </c>
      <c r="BP8" s="25"/>
      <c r="BQ8" s="25"/>
      <c r="BR8" s="25"/>
      <c r="BS8" s="25"/>
    </row>
    <row r="9" spans="1:71" s="4" customFormat="1" ht="24.75" customHeight="1">
      <c r="A9" s="21"/>
      <c r="B9" s="20" t="s">
        <v>111</v>
      </c>
      <c r="C9" s="14">
        <f>SUM(D9:F9)</f>
        <v>8</v>
      </c>
      <c r="D9" s="23">
        <v>8</v>
      </c>
      <c r="E9" s="23"/>
      <c r="F9" s="23"/>
      <c r="G9" s="23">
        <v>1</v>
      </c>
      <c r="H9" s="23"/>
      <c r="I9" s="24"/>
      <c r="J9" s="16">
        <f>SUM(K9,S9,AS9,BI9,BO9)</f>
        <v>41.728</v>
      </c>
      <c r="K9" s="25">
        <f>SUM(L9:R9)</f>
        <v>30.45</v>
      </c>
      <c r="L9" s="25">
        <v>10.02</v>
      </c>
      <c r="M9" s="25">
        <v>19.61</v>
      </c>
      <c r="N9" s="25">
        <v>0.82</v>
      </c>
      <c r="O9" s="25"/>
      <c r="P9" s="25"/>
      <c r="Q9" s="25"/>
      <c r="R9" s="25"/>
      <c r="S9" s="16">
        <f>SUM(T9:AR9)</f>
        <v>9.776</v>
      </c>
      <c r="T9" s="25">
        <v>3</v>
      </c>
      <c r="U9" s="25">
        <v>0</v>
      </c>
      <c r="V9" s="25"/>
      <c r="W9" s="25"/>
      <c r="X9" s="25"/>
      <c r="Y9" s="25"/>
      <c r="Z9" s="25">
        <v>2.38</v>
      </c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>
        <v>0.3</v>
      </c>
      <c r="AO9" s="25">
        <f>SUM(C9*0.012)</f>
        <v>0.096</v>
      </c>
      <c r="AP9" s="25">
        <f>SUM(G9*3)</f>
        <v>3</v>
      </c>
      <c r="AQ9" s="25"/>
      <c r="AR9" s="25">
        <v>1</v>
      </c>
      <c r="AS9" s="16">
        <f>SUM(AT9:BH9)</f>
        <v>1.502</v>
      </c>
      <c r="AT9" s="25"/>
      <c r="AU9" s="25"/>
      <c r="AV9" s="25"/>
      <c r="AW9" s="25">
        <v>1.43</v>
      </c>
      <c r="AX9" s="25"/>
      <c r="AY9" s="25"/>
      <c r="AZ9" s="25"/>
      <c r="BA9" s="25"/>
      <c r="BB9" s="25"/>
      <c r="BC9" s="25"/>
      <c r="BD9" s="25"/>
      <c r="BE9" s="25"/>
      <c r="BF9" s="25"/>
      <c r="BG9" s="25">
        <f>SUM(C9*0.009)</f>
        <v>0.072</v>
      </c>
      <c r="BH9" s="25"/>
      <c r="BI9" s="25">
        <f>SUM(BJ9:BN9)</f>
        <v>0</v>
      </c>
      <c r="BJ9" s="25"/>
      <c r="BK9" s="25"/>
      <c r="BL9" s="25"/>
      <c r="BM9" s="25"/>
      <c r="BN9" s="25"/>
      <c r="BO9" s="15">
        <f>SUM(BP9:BS9)</f>
        <v>0</v>
      </c>
      <c r="BP9" s="25"/>
      <c r="BQ9" s="25"/>
      <c r="BR9" s="25"/>
      <c r="BS9" s="25"/>
    </row>
    <row r="10" spans="1:71" s="4" customFormat="1" ht="24.75" customHeight="1">
      <c r="A10" s="13">
        <v>208</v>
      </c>
      <c r="B10" s="9" t="s">
        <v>109</v>
      </c>
      <c r="C10" s="14">
        <f>SUM(D10:G10)</f>
        <v>4</v>
      </c>
      <c r="D10" s="14">
        <f>SUM(D11)</f>
        <v>0</v>
      </c>
      <c r="E10" s="14">
        <f aca="true" t="shared" si="4" ref="E10:BP11">SUM(E11)</f>
        <v>0</v>
      </c>
      <c r="F10" s="14">
        <f t="shared" si="4"/>
        <v>4</v>
      </c>
      <c r="G10" s="14">
        <f t="shared" si="4"/>
        <v>0</v>
      </c>
      <c r="H10" s="14">
        <f t="shared" si="4"/>
        <v>0</v>
      </c>
      <c r="I10" s="9">
        <f t="shared" si="4"/>
        <v>0</v>
      </c>
      <c r="J10" s="16">
        <f aca="true" t="shared" si="5" ref="J10:J17">SUM(K10,S10,AS10,BI10,BO10)</f>
        <v>34.711000000000006</v>
      </c>
      <c r="K10" s="16">
        <f>SUM(K11+K13)</f>
        <v>0</v>
      </c>
      <c r="L10" s="16">
        <f aca="true" t="shared" si="6" ref="L10:BS10">SUM(L11+L13)</f>
        <v>0</v>
      </c>
      <c r="M10" s="16">
        <f t="shared" si="6"/>
        <v>0</v>
      </c>
      <c r="N10" s="16">
        <f t="shared" si="6"/>
        <v>0</v>
      </c>
      <c r="O10" s="16">
        <f t="shared" si="6"/>
        <v>0</v>
      </c>
      <c r="P10" s="16">
        <f t="shared" si="6"/>
        <v>0</v>
      </c>
      <c r="Q10" s="16">
        <f t="shared" si="6"/>
        <v>0</v>
      </c>
      <c r="R10" s="16">
        <f t="shared" si="6"/>
        <v>0</v>
      </c>
      <c r="S10" s="16">
        <f t="shared" si="6"/>
        <v>2.52</v>
      </c>
      <c r="T10" s="16">
        <f t="shared" si="6"/>
        <v>0</v>
      </c>
      <c r="U10" s="16">
        <f t="shared" si="6"/>
        <v>0</v>
      </c>
      <c r="V10" s="16">
        <f t="shared" si="6"/>
        <v>0</v>
      </c>
      <c r="W10" s="16">
        <f t="shared" si="6"/>
        <v>0</v>
      </c>
      <c r="X10" s="16">
        <f t="shared" si="6"/>
        <v>0</v>
      </c>
      <c r="Y10" s="16">
        <f t="shared" si="6"/>
        <v>0</v>
      </c>
      <c r="Z10" s="16">
        <f t="shared" si="6"/>
        <v>2.142</v>
      </c>
      <c r="AA10" s="16">
        <f t="shared" si="6"/>
        <v>0</v>
      </c>
      <c r="AB10" s="16">
        <f t="shared" si="6"/>
        <v>0</v>
      </c>
      <c r="AC10" s="16">
        <f t="shared" si="6"/>
        <v>0</v>
      </c>
      <c r="AD10" s="16">
        <f t="shared" si="6"/>
        <v>0</v>
      </c>
      <c r="AE10" s="16">
        <f t="shared" si="6"/>
        <v>0</v>
      </c>
      <c r="AF10" s="16">
        <f t="shared" si="6"/>
        <v>0</v>
      </c>
      <c r="AG10" s="16">
        <f t="shared" si="6"/>
        <v>0</v>
      </c>
      <c r="AH10" s="16">
        <f t="shared" si="6"/>
        <v>0</v>
      </c>
      <c r="AI10" s="16">
        <f t="shared" si="6"/>
        <v>0</v>
      </c>
      <c r="AJ10" s="16">
        <f t="shared" si="6"/>
        <v>0</v>
      </c>
      <c r="AK10" s="16">
        <f t="shared" si="6"/>
        <v>0</v>
      </c>
      <c r="AL10" s="16">
        <f t="shared" si="6"/>
        <v>0</v>
      </c>
      <c r="AM10" s="16">
        <f t="shared" si="6"/>
        <v>0</v>
      </c>
      <c r="AN10" s="16">
        <f t="shared" si="6"/>
        <v>0</v>
      </c>
      <c r="AO10" s="16">
        <f t="shared" si="6"/>
        <v>0.108</v>
      </c>
      <c r="AP10" s="16">
        <f t="shared" si="6"/>
        <v>0</v>
      </c>
      <c r="AQ10" s="16">
        <f t="shared" si="6"/>
        <v>0</v>
      </c>
      <c r="AR10" s="16">
        <f t="shared" si="6"/>
        <v>0.27</v>
      </c>
      <c r="AS10" s="16">
        <f t="shared" si="6"/>
        <v>32.191</v>
      </c>
      <c r="AT10" s="16">
        <f t="shared" si="6"/>
        <v>0</v>
      </c>
      <c r="AU10" s="16">
        <f t="shared" si="6"/>
        <v>32.11</v>
      </c>
      <c r="AV10" s="16">
        <f t="shared" si="6"/>
        <v>0</v>
      </c>
      <c r="AW10" s="16">
        <f t="shared" si="6"/>
        <v>0</v>
      </c>
      <c r="AX10" s="16">
        <f t="shared" si="6"/>
        <v>0</v>
      </c>
      <c r="AY10" s="16">
        <f t="shared" si="6"/>
        <v>0</v>
      </c>
      <c r="AZ10" s="16">
        <f t="shared" si="6"/>
        <v>0</v>
      </c>
      <c r="BA10" s="16">
        <f t="shared" si="6"/>
        <v>0</v>
      </c>
      <c r="BB10" s="16">
        <f t="shared" si="6"/>
        <v>0</v>
      </c>
      <c r="BC10" s="16">
        <f t="shared" si="6"/>
        <v>0</v>
      </c>
      <c r="BD10" s="16">
        <f t="shared" si="6"/>
        <v>0</v>
      </c>
      <c r="BE10" s="16">
        <f t="shared" si="6"/>
        <v>0</v>
      </c>
      <c r="BF10" s="16">
        <f t="shared" si="6"/>
        <v>0</v>
      </c>
      <c r="BG10" s="16">
        <f t="shared" si="6"/>
        <v>0.08099999999999999</v>
      </c>
      <c r="BH10" s="16">
        <f t="shared" si="6"/>
        <v>0</v>
      </c>
      <c r="BI10" s="16">
        <f t="shared" si="6"/>
        <v>0</v>
      </c>
      <c r="BJ10" s="16">
        <f t="shared" si="6"/>
        <v>0</v>
      </c>
      <c r="BK10" s="16">
        <f t="shared" si="6"/>
        <v>0</v>
      </c>
      <c r="BL10" s="16">
        <f t="shared" si="6"/>
        <v>0</v>
      </c>
      <c r="BM10" s="16">
        <f t="shared" si="6"/>
        <v>0</v>
      </c>
      <c r="BN10" s="16">
        <f t="shared" si="6"/>
        <v>0</v>
      </c>
      <c r="BO10" s="16">
        <f t="shared" si="6"/>
        <v>0</v>
      </c>
      <c r="BP10" s="16">
        <f t="shared" si="6"/>
        <v>0</v>
      </c>
      <c r="BQ10" s="16">
        <f t="shared" si="6"/>
        <v>0</v>
      </c>
      <c r="BR10" s="16">
        <f t="shared" si="6"/>
        <v>0</v>
      </c>
      <c r="BS10" s="16">
        <f t="shared" si="6"/>
        <v>0</v>
      </c>
    </row>
    <row r="11" spans="1:71" s="4" customFormat="1" ht="24.75" customHeight="1">
      <c r="A11" s="21">
        <v>20805</v>
      </c>
      <c r="B11" s="22" t="s">
        <v>105</v>
      </c>
      <c r="C11" s="14">
        <f>SUM(D11:G11)</f>
        <v>4</v>
      </c>
      <c r="D11" s="14">
        <f>SUM(D12)</f>
        <v>0</v>
      </c>
      <c r="E11" s="14">
        <f t="shared" si="4"/>
        <v>0</v>
      </c>
      <c r="F11" s="14">
        <f t="shared" si="4"/>
        <v>4</v>
      </c>
      <c r="G11" s="14">
        <f t="shared" si="4"/>
        <v>0</v>
      </c>
      <c r="H11" s="14">
        <f t="shared" si="4"/>
        <v>0</v>
      </c>
      <c r="I11" s="9">
        <f t="shared" si="4"/>
        <v>0</v>
      </c>
      <c r="J11" s="16">
        <f t="shared" si="5"/>
        <v>15.886</v>
      </c>
      <c r="K11" s="9">
        <f t="shared" si="4"/>
        <v>0</v>
      </c>
      <c r="L11" s="9">
        <f t="shared" si="4"/>
        <v>0</v>
      </c>
      <c r="M11" s="9">
        <f t="shared" si="4"/>
        <v>0</v>
      </c>
      <c r="N11" s="9">
        <f t="shared" si="4"/>
        <v>0</v>
      </c>
      <c r="O11" s="9">
        <f t="shared" si="4"/>
        <v>0</v>
      </c>
      <c r="P11" s="9">
        <f t="shared" si="4"/>
        <v>0</v>
      </c>
      <c r="Q11" s="9">
        <f t="shared" si="4"/>
        <v>0</v>
      </c>
      <c r="R11" s="9">
        <f t="shared" si="4"/>
        <v>0</v>
      </c>
      <c r="S11" s="16">
        <f t="shared" si="4"/>
        <v>1.12</v>
      </c>
      <c r="T11" s="16">
        <f t="shared" si="4"/>
        <v>0</v>
      </c>
      <c r="U11" s="16">
        <f t="shared" si="4"/>
        <v>0</v>
      </c>
      <c r="V11" s="9">
        <f t="shared" si="4"/>
        <v>0</v>
      </c>
      <c r="W11" s="9">
        <f t="shared" si="4"/>
        <v>0</v>
      </c>
      <c r="X11" s="9">
        <f t="shared" si="4"/>
        <v>0</v>
      </c>
      <c r="Y11" s="9">
        <f t="shared" si="4"/>
        <v>0</v>
      </c>
      <c r="Z11" s="18">
        <f t="shared" si="4"/>
        <v>0.952</v>
      </c>
      <c r="AA11" s="9">
        <f t="shared" si="4"/>
        <v>0</v>
      </c>
      <c r="AB11" s="9">
        <f t="shared" si="4"/>
        <v>0</v>
      </c>
      <c r="AC11" s="9">
        <f t="shared" si="4"/>
        <v>0</v>
      </c>
      <c r="AD11" s="9">
        <f t="shared" si="4"/>
        <v>0</v>
      </c>
      <c r="AE11" s="9">
        <f t="shared" si="4"/>
        <v>0</v>
      </c>
      <c r="AF11" s="9">
        <f t="shared" si="4"/>
        <v>0</v>
      </c>
      <c r="AG11" s="9">
        <f t="shared" si="4"/>
        <v>0</v>
      </c>
      <c r="AH11" s="9">
        <f t="shared" si="4"/>
        <v>0</v>
      </c>
      <c r="AI11" s="9">
        <f t="shared" si="4"/>
        <v>0</v>
      </c>
      <c r="AJ11" s="9">
        <f t="shared" si="4"/>
        <v>0</v>
      </c>
      <c r="AK11" s="9">
        <f t="shared" si="4"/>
        <v>0</v>
      </c>
      <c r="AL11" s="9">
        <f t="shared" si="4"/>
        <v>0</v>
      </c>
      <c r="AM11" s="9">
        <f t="shared" si="4"/>
        <v>0</v>
      </c>
      <c r="AN11" s="9">
        <f t="shared" si="4"/>
        <v>0</v>
      </c>
      <c r="AO11" s="9">
        <f t="shared" si="4"/>
        <v>0.048</v>
      </c>
      <c r="AP11" s="9">
        <f t="shared" si="4"/>
        <v>0</v>
      </c>
      <c r="AQ11" s="9">
        <f t="shared" si="4"/>
        <v>0</v>
      </c>
      <c r="AR11" s="9">
        <f t="shared" si="4"/>
        <v>0.12</v>
      </c>
      <c r="AS11" s="9">
        <f t="shared" si="4"/>
        <v>14.766</v>
      </c>
      <c r="AT11" s="9">
        <f t="shared" si="4"/>
        <v>0</v>
      </c>
      <c r="AU11" s="16">
        <f t="shared" si="4"/>
        <v>14.73</v>
      </c>
      <c r="AV11" s="16">
        <f t="shared" si="4"/>
        <v>0</v>
      </c>
      <c r="AW11" s="9">
        <f t="shared" si="4"/>
        <v>0</v>
      </c>
      <c r="AX11" s="9">
        <f t="shared" si="4"/>
        <v>0</v>
      </c>
      <c r="AY11" s="9">
        <f t="shared" si="4"/>
        <v>0</v>
      </c>
      <c r="AZ11" s="9">
        <f t="shared" si="4"/>
        <v>0</v>
      </c>
      <c r="BA11" s="9">
        <f t="shared" si="4"/>
        <v>0</v>
      </c>
      <c r="BB11" s="9">
        <f t="shared" si="4"/>
        <v>0</v>
      </c>
      <c r="BC11" s="9">
        <f t="shared" si="4"/>
        <v>0</v>
      </c>
      <c r="BD11" s="9">
        <f t="shared" si="4"/>
        <v>0</v>
      </c>
      <c r="BE11" s="9">
        <f t="shared" si="4"/>
        <v>0</v>
      </c>
      <c r="BF11" s="9">
        <f t="shared" si="4"/>
        <v>0</v>
      </c>
      <c r="BG11" s="16">
        <f t="shared" si="4"/>
        <v>0.036</v>
      </c>
      <c r="BH11" s="9">
        <f t="shared" si="4"/>
        <v>0</v>
      </c>
      <c r="BI11" s="17">
        <f t="shared" si="4"/>
        <v>0</v>
      </c>
      <c r="BJ11" s="9">
        <f t="shared" si="4"/>
        <v>0</v>
      </c>
      <c r="BK11" s="9">
        <f t="shared" si="4"/>
        <v>0</v>
      </c>
      <c r="BL11" s="9">
        <f t="shared" si="4"/>
        <v>0</v>
      </c>
      <c r="BM11" s="9">
        <f t="shared" si="4"/>
        <v>0</v>
      </c>
      <c r="BN11" s="9">
        <f t="shared" si="4"/>
        <v>0</v>
      </c>
      <c r="BO11" s="9">
        <f t="shared" si="4"/>
        <v>0</v>
      </c>
      <c r="BP11" s="9">
        <f t="shared" si="4"/>
        <v>0</v>
      </c>
      <c r="BQ11" s="9">
        <f>SUM(BQ12)</f>
        <v>0</v>
      </c>
      <c r="BR11" s="9">
        <f>SUM(BR12)</f>
        <v>0</v>
      </c>
      <c r="BS11" s="9">
        <f>SUM(BS12)</f>
        <v>0</v>
      </c>
    </row>
    <row r="12" spans="1:71" s="4" customFormat="1" ht="24.75" customHeight="1">
      <c r="A12" s="34"/>
      <c r="B12" s="34" t="s">
        <v>106</v>
      </c>
      <c r="C12" s="14">
        <f>SUM(D12:F12)</f>
        <v>4</v>
      </c>
      <c r="D12" s="23"/>
      <c r="E12" s="23"/>
      <c r="F12" s="36">
        <v>4</v>
      </c>
      <c r="G12" s="23"/>
      <c r="H12" s="24"/>
      <c r="I12" s="24"/>
      <c r="J12" s="16">
        <f>SUM(K12,S12,AS12,BI12,BO12)</f>
        <v>15.886</v>
      </c>
      <c r="K12" s="25">
        <f>SUM(L12:R12)</f>
        <v>0</v>
      </c>
      <c r="L12" s="25"/>
      <c r="M12" s="25"/>
      <c r="N12" s="25"/>
      <c r="O12" s="25"/>
      <c r="P12" s="25"/>
      <c r="Q12" s="25"/>
      <c r="R12" s="25"/>
      <c r="S12" s="16">
        <f>SUM(T12:AR12)</f>
        <v>1.12</v>
      </c>
      <c r="T12" s="25"/>
      <c r="U12" s="25"/>
      <c r="V12" s="25"/>
      <c r="W12" s="25"/>
      <c r="X12" s="25"/>
      <c r="Y12" s="35"/>
      <c r="Z12" s="25">
        <v>0.952</v>
      </c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6">
        <f>SUM(C12*0.012)</f>
        <v>0.048</v>
      </c>
      <c r="AP12" s="25"/>
      <c r="AQ12" s="25"/>
      <c r="AR12" s="25">
        <f>SUM(F12*0.03)</f>
        <v>0.12</v>
      </c>
      <c r="AS12" s="16">
        <f>SUM(AT12:BH12)</f>
        <v>14.766</v>
      </c>
      <c r="AT12" s="25"/>
      <c r="AU12" s="25">
        <v>14.73</v>
      </c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>
        <f>SUM(C12*0.009)</f>
        <v>0.036</v>
      </c>
      <c r="BH12" s="25"/>
      <c r="BI12" s="25">
        <f>SUM(BJ12:BN12)</f>
        <v>0</v>
      </c>
      <c r="BJ12" s="25"/>
      <c r="BK12" s="25"/>
      <c r="BL12" s="25"/>
      <c r="BM12" s="25"/>
      <c r="BN12" s="25"/>
      <c r="BO12" s="15">
        <f>SUM(BP12:BS12)</f>
        <v>0</v>
      </c>
      <c r="BP12" s="25"/>
      <c r="BQ12" s="25"/>
      <c r="BR12" s="25"/>
      <c r="BS12" s="25"/>
    </row>
    <row r="13" spans="1:71" s="4" customFormat="1" ht="24.75" customHeight="1">
      <c r="A13" s="21">
        <v>20805</v>
      </c>
      <c r="B13" s="22" t="s">
        <v>113</v>
      </c>
      <c r="C13" s="14">
        <f>SUM(D13:G13)</f>
        <v>5</v>
      </c>
      <c r="D13" s="14">
        <f>SUM(D14)</f>
        <v>0</v>
      </c>
      <c r="E13" s="14">
        <f aca="true" t="shared" si="7" ref="E13:BP13">SUM(E14)</f>
        <v>0</v>
      </c>
      <c r="F13" s="14">
        <f t="shared" si="7"/>
        <v>5</v>
      </c>
      <c r="G13" s="14">
        <f t="shared" si="7"/>
        <v>0</v>
      </c>
      <c r="H13" s="14">
        <f t="shared" si="7"/>
        <v>0</v>
      </c>
      <c r="I13" s="9">
        <f t="shared" si="7"/>
        <v>0</v>
      </c>
      <c r="J13" s="16">
        <f t="shared" si="7"/>
        <v>18.825</v>
      </c>
      <c r="K13" s="16">
        <f t="shared" si="7"/>
        <v>0</v>
      </c>
      <c r="L13" s="16">
        <f t="shared" si="7"/>
        <v>0</v>
      </c>
      <c r="M13" s="16">
        <f t="shared" si="7"/>
        <v>0</v>
      </c>
      <c r="N13" s="16">
        <f t="shared" si="7"/>
        <v>0</v>
      </c>
      <c r="O13" s="16">
        <f t="shared" si="7"/>
        <v>0</v>
      </c>
      <c r="P13" s="16">
        <f t="shared" si="7"/>
        <v>0</v>
      </c>
      <c r="Q13" s="9">
        <f t="shared" si="7"/>
        <v>0</v>
      </c>
      <c r="R13" s="9">
        <f t="shared" si="7"/>
        <v>0</v>
      </c>
      <c r="S13" s="16">
        <f t="shared" si="7"/>
        <v>1.4</v>
      </c>
      <c r="T13" s="16">
        <f t="shared" si="7"/>
        <v>0</v>
      </c>
      <c r="U13" s="9">
        <f t="shared" si="7"/>
        <v>0</v>
      </c>
      <c r="V13" s="9">
        <f t="shared" si="7"/>
        <v>0</v>
      </c>
      <c r="W13" s="9">
        <f t="shared" si="7"/>
        <v>0</v>
      </c>
      <c r="X13" s="9">
        <f t="shared" si="7"/>
        <v>0</v>
      </c>
      <c r="Y13" s="9">
        <f t="shared" si="7"/>
        <v>0</v>
      </c>
      <c r="Z13" s="16">
        <f t="shared" si="7"/>
        <v>1.19</v>
      </c>
      <c r="AA13" s="9">
        <f t="shared" si="7"/>
        <v>0</v>
      </c>
      <c r="AB13" s="9">
        <f t="shared" si="7"/>
        <v>0</v>
      </c>
      <c r="AC13" s="9">
        <f t="shared" si="7"/>
        <v>0</v>
      </c>
      <c r="AD13" s="9">
        <f t="shared" si="7"/>
        <v>0</v>
      </c>
      <c r="AE13" s="9">
        <f t="shared" si="7"/>
        <v>0</v>
      </c>
      <c r="AF13" s="9">
        <f t="shared" si="7"/>
        <v>0</v>
      </c>
      <c r="AG13" s="9">
        <f t="shared" si="7"/>
        <v>0</v>
      </c>
      <c r="AH13" s="9">
        <f t="shared" si="7"/>
        <v>0</v>
      </c>
      <c r="AI13" s="9">
        <f t="shared" si="7"/>
        <v>0</v>
      </c>
      <c r="AJ13" s="9">
        <f t="shared" si="7"/>
        <v>0</v>
      </c>
      <c r="AK13" s="9">
        <f t="shared" si="7"/>
        <v>0</v>
      </c>
      <c r="AL13" s="9">
        <f t="shared" si="7"/>
        <v>0</v>
      </c>
      <c r="AM13" s="9">
        <f t="shared" si="7"/>
        <v>0</v>
      </c>
      <c r="AN13" s="16">
        <f t="shared" si="7"/>
        <v>0</v>
      </c>
      <c r="AO13" s="16">
        <f t="shared" si="7"/>
        <v>0.06</v>
      </c>
      <c r="AP13" s="16">
        <f t="shared" si="7"/>
        <v>0</v>
      </c>
      <c r="AQ13" s="16">
        <f t="shared" si="7"/>
        <v>0</v>
      </c>
      <c r="AR13" s="16">
        <f t="shared" si="7"/>
        <v>0.15</v>
      </c>
      <c r="AS13" s="16">
        <f t="shared" si="7"/>
        <v>17.425</v>
      </c>
      <c r="AT13" s="9">
        <f t="shared" si="7"/>
        <v>0</v>
      </c>
      <c r="AU13" s="16">
        <f t="shared" si="7"/>
        <v>17.38</v>
      </c>
      <c r="AV13" s="16">
        <f t="shared" si="7"/>
        <v>0</v>
      </c>
      <c r="AW13" s="16">
        <f t="shared" si="7"/>
        <v>0</v>
      </c>
      <c r="AX13" s="9">
        <f t="shared" si="7"/>
        <v>0</v>
      </c>
      <c r="AY13" s="9">
        <f t="shared" si="7"/>
        <v>0</v>
      </c>
      <c r="AZ13" s="9">
        <f t="shared" si="7"/>
        <v>0</v>
      </c>
      <c r="BA13" s="9">
        <f t="shared" si="7"/>
        <v>0</v>
      </c>
      <c r="BB13" s="9">
        <f t="shared" si="7"/>
        <v>0</v>
      </c>
      <c r="BC13" s="9">
        <f t="shared" si="7"/>
        <v>0</v>
      </c>
      <c r="BD13" s="9">
        <f t="shared" si="7"/>
        <v>0</v>
      </c>
      <c r="BE13" s="9">
        <f t="shared" si="7"/>
        <v>0</v>
      </c>
      <c r="BF13" s="9">
        <f t="shared" si="7"/>
        <v>0</v>
      </c>
      <c r="BG13" s="16">
        <f t="shared" si="7"/>
        <v>0.045</v>
      </c>
      <c r="BH13" s="9">
        <f t="shared" si="7"/>
        <v>0</v>
      </c>
      <c r="BI13" s="9">
        <f t="shared" si="7"/>
        <v>0</v>
      </c>
      <c r="BJ13" s="9">
        <f t="shared" si="7"/>
        <v>0</v>
      </c>
      <c r="BK13" s="9">
        <f t="shared" si="7"/>
        <v>0</v>
      </c>
      <c r="BL13" s="9">
        <f t="shared" si="7"/>
        <v>0</v>
      </c>
      <c r="BM13" s="9">
        <f t="shared" si="7"/>
        <v>0</v>
      </c>
      <c r="BN13" s="9">
        <f t="shared" si="7"/>
        <v>0</v>
      </c>
      <c r="BO13" s="9">
        <f t="shared" si="7"/>
        <v>0</v>
      </c>
      <c r="BP13" s="9">
        <f t="shared" si="7"/>
        <v>0</v>
      </c>
      <c r="BQ13" s="9">
        <f>SUM(BQ14)</f>
        <v>0</v>
      </c>
      <c r="BR13" s="9">
        <f>SUM(BR14)</f>
        <v>0</v>
      </c>
      <c r="BS13" s="9">
        <f>SUM(BS14)</f>
        <v>0</v>
      </c>
    </row>
    <row r="14" spans="1:71" s="4" customFormat="1" ht="24.75" customHeight="1">
      <c r="A14" s="34"/>
      <c r="B14" s="34" t="s">
        <v>112</v>
      </c>
      <c r="C14" s="14">
        <f>SUM(D14:F14)</f>
        <v>5</v>
      </c>
      <c r="D14" s="23"/>
      <c r="E14" s="23"/>
      <c r="F14" s="36">
        <v>5</v>
      </c>
      <c r="G14" s="23"/>
      <c r="H14" s="23"/>
      <c r="I14" s="24"/>
      <c r="J14" s="16">
        <f>SUM(K14,S14,AS14,BI14,BO14)</f>
        <v>18.825</v>
      </c>
      <c r="K14" s="25">
        <f>SUM(L14:R14)</f>
        <v>0</v>
      </c>
      <c r="L14" s="25"/>
      <c r="M14" s="25"/>
      <c r="N14" s="25"/>
      <c r="O14" s="25"/>
      <c r="P14" s="25"/>
      <c r="Q14" s="25"/>
      <c r="R14" s="25"/>
      <c r="S14" s="16">
        <f>SUM(T14:AR14)</f>
        <v>1.4</v>
      </c>
      <c r="T14" s="25"/>
      <c r="U14" s="25"/>
      <c r="V14" s="25"/>
      <c r="W14" s="25"/>
      <c r="X14" s="25"/>
      <c r="Y14" s="25"/>
      <c r="Z14" s="25">
        <v>1.19</v>
      </c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>
        <f>SUM(C14*0.012)</f>
        <v>0.06</v>
      </c>
      <c r="AP14" s="25"/>
      <c r="AQ14" s="25"/>
      <c r="AR14" s="25">
        <f>SUM(F14*0.03)</f>
        <v>0.15</v>
      </c>
      <c r="AS14" s="16">
        <f>SUM(AT14:BH14)</f>
        <v>17.425</v>
      </c>
      <c r="AT14" s="25"/>
      <c r="AU14" s="25">
        <v>17.38</v>
      </c>
      <c r="AV14" s="25"/>
      <c r="AW14" s="25"/>
      <c r="AX14" s="25"/>
      <c r="AY14" s="25"/>
      <c r="AZ14" s="25"/>
      <c r="BA14" s="25"/>
      <c r="BB14" s="25"/>
      <c r="BC14" s="25"/>
      <c r="BD14" s="25"/>
      <c r="BE14" s="25"/>
      <c r="BF14" s="25"/>
      <c r="BG14" s="25">
        <f>SUM(C14*0.009)</f>
        <v>0.045</v>
      </c>
      <c r="BH14" s="25"/>
      <c r="BI14" s="25">
        <f>SUM(BJ14:BN14)</f>
        <v>0</v>
      </c>
      <c r="BJ14" s="25"/>
      <c r="BK14" s="25"/>
      <c r="BL14" s="25"/>
      <c r="BM14" s="25"/>
      <c r="BN14" s="25"/>
      <c r="BO14" s="15">
        <f>SUM(BP14:BS14)</f>
        <v>0</v>
      </c>
      <c r="BP14" s="25"/>
      <c r="BQ14" s="25"/>
      <c r="BR14" s="25"/>
      <c r="BS14" s="25"/>
    </row>
    <row r="15" spans="1:71" s="4" customFormat="1" ht="24.75" customHeight="1">
      <c r="A15" s="13">
        <v>221</v>
      </c>
      <c r="B15" s="9" t="s">
        <v>21</v>
      </c>
      <c r="C15" s="27">
        <f>SUM(C16)</f>
        <v>0</v>
      </c>
      <c r="D15" s="27">
        <f aca="true" t="shared" si="8" ref="D15:BO16">SUM(D16)</f>
        <v>0</v>
      </c>
      <c r="E15" s="27">
        <f t="shared" si="8"/>
        <v>0</v>
      </c>
      <c r="F15" s="27">
        <f t="shared" si="8"/>
        <v>0</v>
      </c>
      <c r="G15" s="27">
        <f t="shared" si="8"/>
        <v>0</v>
      </c>
      <c r="H15" s="27">
        <f t="shared" si="8"/>
        <v>0</v>
      </c>
      <c r="I15" s="28">
        <f t="shared" si="8"/>
        <v>0</v>
      </c>
      <c r="J15" s="16">
        <f t="shared" si="5"/>
        <v>10.51</v>
      </c>
      <c r="K15" s="29">
        <f t="shared" si="8"/>
        <v>0</v>
      </c>
      <c r="L15" s="28">
        <f t="shared" si="8"/>
        <v>0</v>
      </c>
      <c r="M15" s="28">
        <f t="shared" si="8"/>
        <v>0</v>
      </c>
      <c r="N15" s="28">
        <f t="shared" si="8"/>
        <v>0</v>
      </c>
      <c r="O15" s="28">
        <f t="shared" si="8"/>
        <v>0</v>
      </c>
      <c r="P15" s="28">
        <f t="shared" si="8"/>
        <v>0</v>
      </c>
      <c r="Q15" s="28">
        <f t="shared" si="8"/>
        <v>0</v>
      </c>
      <c r="R15" s="28">
        <f t="shared" si="8"/>
        <v>0</v>
      </c>
      <c r="S15" s="16">
        <f>SUM(T15:AR15)</f>
        <v>0</v>
      </c>
      <c r="T15" s="28">
        <f t="shared" si="8"/>
        <v>0</v>
      </c>
      <c r="U15" s="28">
        <f t="shared" si="8"/>
        <v>0</v>
      </c>
      <c r="V15" s="30">
        <f t="shared" si="8"/>
        <v>0</v>
      </c>
      <c r="W15" s="30">
        <f t="shared" si="8"/>
        <v>0</v>
      </c>
      <c r="X15" s="30">
        <f t="shared" si="8"/>
        <v>0</v>
      </c>
      <c r="Y15" s="30">
        <f t="shared" si="8"/>
        <v>0</v>
      </c>
      <c r="Z15" s="30">
        <f t="shared" si="8"/>
        <v>0</v>
      </c>
      <c r="AA15" s="30">
        <f t="shared" si="8"/>
        <v>0</v>
      </c>
      <c r="AB15" s="28">
        <f t="shared" si="8"/>
        <v>0</v>
      </c>
      <c r="AC15" s="28">
        <f t="shared" si="8"/>
        <v>0</v>
      </c>
      <c r="AD15" s="28">
        <f t="shared" si="8"/>
        <v>0</v>
      </c>
      <c r="AE15" s="30">
        <f t="shared" si="8"/>
        <v>0</v>
      </c>
      <c r="AF15" s="28">
        <f t="shared" si="8"/>
        <v>0</v>
      </c>
      <c r="AG15" s="28">
        <f t="shared" si="8"/>
        <v>0</v>
      </c>
      <c r="AH15" s="28">
        <f t="shared" si="8"/>
        <v>0</v>
      </c>
      <c r="AI15" s="28">
        <f t="shared" si="8"/>
        <v>0</v>
      </c>
      <c r="AJ15" s="28">
        <f t="shared" si="8"/>
        <v>0</v>
      </c>
      <c r="AK15" s="28">
        <f t="shared" si="8"/>
        <v>0</v>
      </c>
      <c r="AL15" s="28">
        <f t="shared" si="8"/>
        <v>0</v>
      </c>
      <c r="AM15" s="28">
        <f t="shared" si="8"/>
        <v>0</v>
      </c>
      <c r="AN15" s="28">
        <f t="shared" si="8"/>
        <v>0</v>
      </c>
      <c r="AO15" s="28">
        <f t="shared" si="8"/>
        <v>0</v>
      </c>
      <c r="AP15" s="28">
        <f t="shared" si="8"/>
        <v>0</v>
      </c>
      <c r="AQ15" s="28">
        <f t="shared" si="8"/>
        <v>0</v>
      </c>
      <c r="AR15" s="28">
        <f t="shared" si="8"/>
        <v>0</v>
      </c>
      <c r="AS15" s="16">
        <f>SUM(AT15:BH15)</f>
        <v>10.51</v>
      </c>
      <c r="AT15" s="30">
        <f t="shared" si="8"/>
        <v>0</v>
      </c>
      <c r="AU15" s="28">
        <f t="shared" si="8"/>
        <v>0</v>
      </c>
      <c r="AV15" s="28">
        <f t="shared" si="8"/>
        <v>0</v>
      </c>
      <c r="AW15" s="28">
        <f t="shared" si="8"/>
        <v>0</v>
      </c>
      <c r="AX15" s="30">
        <f t="shared" si="8"/>
        <v>0</v>
      </c>
      <c r="AY15" s="28">
        <f t="shared" si="8"/>
        <v>0</v>
      </c>
      <c r="AZ15" s="28">
        <f t="shared" si="8"/>
        <v>0</v>
      </c>
      <c r="BA15" s="28">
        <f t="shared" si="8"/>
        <v>0</v>
      </c>
      <c r="BB15" s="28">
        <f t="shared" si="8"/>
        <v>0</v>
      </c>
      <c r="BC15" s="28">
        <f t="shared" si="8"/>
        <v>0</v>
      </c>
      <c r="BD15" s="28">
        <f t="shared" si="8"/>
        <v>10.51</v>
      </c>
      <c r="BE15" s="28">
        <f t="shared" si="8"/>
        <v>0</v>
      </c>
      <c r="BF15" s="28">
        <f t="shared" si="8"/>
        <v>0</v>
      </c>
      <c r="BG15" s="28">
        <f t="shared" si="8"/>
        <v>0</v>
      </c>
      <c r="BH15" s="30">
        <f t="shared" si="8"/>
        <v>0</v>
      </c>
      <c r="BI15" s="31">
        <f t="shared" si="8"/>
        <v>0</v>
      </c>
      <c r="BJ15" s="28">
        <f t="shared" si="8"/>
        <v>0</v>
      </c>
      <c r="BK15" s="28">
        <f t="shared" si="8"/>
        <v>0</v>
      </c>
      <c r="BL15" s="28">
        <f t="shared" si="8"/>
        <v>0</v>
      </c>
      <c r="BM15" s="28">
        <f t="shared" si="8"/>
        <v>0</v>
      </c>
      <c r="BN15" s="28">
        <f t="shared" si="8"/>
        <v>0</v>
      </c>
      <c r="BO15" s="28">
        <f t="shared" si="8"/>
        <v>0</v>
      </c>
      <c r="BP15" s="28">
        <f aca="true" t="shared" si="9" ref="BP15:BS16">SUM(BP16)</f>
        <v>0</v>
      </c>
      <c r="BQ15" s="28">
        <f t="shared" si="9"/>
        <v>0</v>
      </c>
      <c r="BR15" s="28">
        <f t="shared" si="9"/>
        <v>0</v>
      </c>
      <c r="BS15" s="28">
        <f t="shared" si="9"/>
        <v>0</v>
      </c>
    </row>
    <row r="16" spans="1:71" s="4" customFormat="1" ht="24.75" customHeight="1">
      <c r="A16" s="21">
        <v>22102</v>
      </c>
      <c r="B16" s="20" t="s">
        <v>22</v>
      </c>
      <c r="C16" s="27">
        <f>SUM(C17)</f>
        <v>0</v>
      </c>
      <c r="D16" s="27">
        <f t="shared" si="8"/>
        <v>0</v>
      </c>
      <c r="E16" s="27">
        <f t="shared" si="8"/>
        <v>0</v>
      </c>
      <c r="F16" s="27">
        <f t="shared" si="8"/>
        <v>0</v>
      </c>
      <c r="G16" s="27">
        <f t="shared" si="8"/>
        <v>0</v>
      </c>
      <c r="H16" s="27">
        <f t="shared" si="8"/>
        <v>0</v>
      </c>
      <c r="I16" s="28">
        <f t="shared" si="8"/>
        <v>0</v>
      </c>
      <c r="J16" s="16">
        <f t="shared" si="5"/>
        <v>10.51</v>
      </c>
      <c r="K16" s="29">
        <f t="shared" si="8"/>
        <v>0</v>
      </c>
      <c r="L16" s="28">
        <f t="shared" si="8"/>
        <v>0</v>
      </c>
      <c r="M16" s="28">
        <f t="shared" si="8"/>
        <v>0</v>
      </c>
      <c r="N16" s="28">
        <f t="shared" si="8"/>
        <v>0</v>
      </c>
      <c r="O16" s="28">
        <f t="shared" si="8"/>
        <v>0</v>
      </c>
      <c r="P16" s="28">
        <f t="shared" si="8"/>
        <v>0</v>
      </c>
      <c r="Q16" s="28">
        <f t="shared" si="8"/>
        <v>0</v>
      </c>
      <c r="R16" s="28">
        <f t="shared" si="8"/>
        <v>0</v>
      </c>
      <c r="S16" s="16">
        <f>SUM(T16:AR16)</f>
        <v>0</v>
      </c>
      <c r="T16" s="28">
        <f t="shared" si="8"/>
        <v>0</v>
      </c>
      <c r="U16" s="28">
        <f t="shared" si="8"/>
        <v>0</v>
      </c>
      <c r="V16" s="30">
        <f t="shared" si="8"/>
        <v>0</v>
      </c>
      <c r="W16" s="30">
        <f t="shared" si="8"/>
        <v>0</v>
      </c>
      <c r="X16" s="30">
        <f t="shared" si="8"/>
        <v>0</v>
      </c>
      <c r="Y16" s="30">
        <f t="shared" si="8"/>
        <v>0</v>
      </c>
      <c r="Z16" s="30">
        <f t="shared" si="8"/>
        <v>0</v>
      </c>
      <c r="AA16" s="30">
        <f t="shared" si="8"/>
        <v>0</v>
      </c>
      <c r="AB16" s="28">
        <f t="shared" si="8"/>
        <v>0</v>
      </c>
      <c r="AC16" s="28">
        <f t="shared" si="8"/>
        <v>0</v>
      </c>
      <c r="AD16" s="28">
        <f t="shared" si="8"/>
        <v>0</v>
      </c>
      <c r="AE16" s="30">
        <f t="shared" si="8"/>
        <v>0</v>
      </c>
      <c r="AF16" s="28">
        <f t="shared" si="8"/>
        <v>0</v>
      </c>
      <c r="AG16" s="28">
        <f t="shared" si="8"/>
        <v>0</v>
      </c>
      <c r="AH16" s="28">
        <f t="shared" si="8"/>
        <v>0</v>
      </c>
      <c r="AI16" s="28">
        <f t="shared" si="8"/>
        <v>0</v>
      </c>
      <c r="AJ16" s="28">
        <f t="shared" si="8"/>
        <v>0</v>
      </c>
      <c r="AK16" s="28">
        <f t="shared" si="8"/>
        <v>0</v>
      </c>
      <c r="AL16" s="28">
        <f t="shared" si="8"/>
        <v>0</v>
      </c>
      <c r="AM16" s="28">
        <f t="shared" si="8"/>
        <v>0</v>
      </c>
      <c r="AN16" s="28">
        <f t="shared" si="8"/>
        <v>0</v>
      </c>
      <c r="AO16" s="28">
        <f t="shared" si="8"/>
        <v>0</v>
      </c>
      <c r="AP16" s="28">
        <f t="shared" si="8"/>
        <v>0</v>
      </c>
      <c r="AQ16" s="28">
        <f t="shared" si="8"/>
        <v>0</v>
      </c>
      <c r="AR16" s="28">
        <f t="shared" si="8"/>
        <v>0</v>
      </c>
      <c r="AS16" s="16">
        <f>SUM(AT16:BH16)</f>
        <v>10.51</v>
      </c>
      <c r="AT16" s="30">
        <f t="shared" si="8"/>
        <v>0</v>
      </c>
      <c r="AU16" s="28">
        <f t="shared" si="8"/>
        <v>0</v>
      </c>
      <c r="AV16" s="28">
        <f t="shared" si="8"/>
        <v>0</v>
      </c>
      <c r="AW16" s="28">
        <f t="shared" si="8"/>
        <v>0</v>
      </c>
      <c r="AX16" s="30">
        <f t="shared" si="8"/>
        <v>0</v>
      </c>
      <c r="AY16" s="28">
        <f t="shared" si="8"/>
        <v>0</v>
      </c>
      <c r="AZ16" s="28">
        <f t="shared" si="8"/>
        <v>0</v>
      </c>
      <c r="BA16" s="28">
        <f t="shared" si="8"/>
        <v>0</v>
      </c>
      <c r="BB16" s="28">
        <f t="shared" si="8"/>
        <v>0</v>
      </c>
      <c r="BC16" s="28">
        <f t="shared" si="8"/>
        <v>0</v>
      </c>
      <c r="BD16" s="28">
        <f t="shared" si="8"/>
        <v>10.51</v>
      </c>
      <c r="BE16" s="28">
        <f t="shared" si="8"/>
        <v>0</v>
      </c>
      <c r="BF16" s="28">
        <f t="shared" si="8"/>
        <v>0</v>
      </c>
      <c r="BG16" s="28">
        <f t="shared" si="8"/>
        <v>0</v>
      </c>
      <c r="BH16" s="30">
        <f t="shared" si="8"/>
        <v>0</v>
      </c>
      <c r="BI16" s="31">
        <f t="shared" si="8"/>
        <v>0</v>
      </c>
      <c r="BJ16" s="28">
        <f t="shared" si="8"/>
        <v>0</v>
      </c>
      <c r="BK16" s="28">
        <f t="shared" si="8"/>
        <v>0</v>
      </c>
      <c r="BL16" s="28">
        <f t="shared" si="8"/>
        <v>0</v>
      </c>
      <c r="BM16" s="28">
        <f t="shared" si="8"/>
        <v>0</v>
      </c>
      <c r="BN16" s="28">
        <f t="shared" si="8"/>
        <v>0</v>
      </c>
      <c r="BO16" s="28">
        <f t="shared" si="8"/>
        <v>0</v>
      </c>
      <c r="BP16" s="28">
        <f t="shared" si="9"/>
        <v>0</v>
      </c>
      <c r="BQ16" s="28">
        <f t="shared" si="9"/>
        <v>0</v>
      </c>
      <c r="BR16" s="28">
        <f t="shared" si="9"/>
        <v>0</v>
      </c>
      <c r="BS16" s="28">
        <f t="shared" si="9"/>
        <v>0</v>
      </c>
    </row>
    <row r="17" spans="1:71" s="4" customFormat="1" ht="24.75" customHeight="1">
      <c r="A17" s="21"/>
      <c r="B17" s="32" t="s">
        <v>107</v>
      </c>
      <c r="C17" s="14">
        <f>SUM(D17:G17)</f>
        <v>0</v>
      </c>
      <c r="D17" s="28"/>
      <c r="E17" s="28"/>
      <c r="F17" s="28"/>
      <c r="G17" s="27"/>
      <c r="H17" s="28"/>
      <c r="I17" s="28"/>
      <c r="J17" s="16">
        <f t="shared" si="5"/>
        <v>10.51</v>
      </c>
      <c r="K17" s="28"/>
      <c r="L17" s="28">
        <f>SUM(M17:S17)</f>
        <v>0</v>
      </c>
      <c r="M17" s="28"/>
      <c r="N17" s="28"/>
      <c r="O17" s="28"/>
      <c r="P17" s="28"/>
      <c r="Q17" s="28"/>
      <c r="R17" s="28"/>
      <c r="S17" s="16">
        <f>SUM(T17:AR17)</f>
        <v>0</v>
      </c>
      <c r="T17" s="28"/>
      <c r="U17" s="28"/>
      <c r="V17" s="30"/>
      <c r="W17" s="30"/>
      <c r="X17" s="30"/>
      <c r="Y17" s="30"/>
      <c r="Z17" s="30"/>
      <c r="AA17" s="30"/>
      <c r="AB17" s="28"/>
      <c r="AC17" s="28"/>
      <c r="AD17" s="28"/>
      <c r="AE17" s="30"/>
      <c r="AF17" s="28"/>
      <c r="AG17" s="28"/>
      <c r="AH17" s="28"/>
      <c r="AI17" s="28"/>
      <c r="AJ17" s="28"/>
      <c r="AK17" s="28"/>
      <c r="AL17" s="28"/>
      <c r="AM17" s="28"/>
      <c r="AN17" s="28"/>
      <c r="AO17" s="28"/>
      <c r="AP17" s="28"/>
      <c r="AQ17" s="28"/>
      <c r="AR17" s="28"/>
      <c r="AS17" s="16">
        <f>SUM(AT17:BH17)</f>
        <v>10.51</v>
      </c>
      <c r="AT17" s="30"/>
      <c r="AU17" s="28"/>
      <c r="AV17" s="28"/>
      <c r="AW17" s="28"/>
      <c r="AX17" s="30"/>
      <c r="AY17" s="28"/>
      <c r="AZ17" s="28"/>
      <c r="BA17" s="28"/>
      <c r="BB17" s="28"/>
      <c r="BC17" s="28"/>
      <c r="BD17" s="28">
        <f>6.96+3.55</f>
        <v>10.51</v>
      </c>
      <c r="BE17" s="28"/>
      <c r="BF17" s="28"/>
      <c r="BG17" s="28"/>
      <c r="BH17" s="30"/>
      <c r="BI17" s="31"/>
      <c r="BJ17" s="28"/>
      <c r="BK17" s="28"/>
      <c r="BL17" s="28"/>
      <c r="BM17" s="28"/>
      <c r="BN17" s="28"/>
      <c r="BO17" s="28"/>
      <c r="BP17" s="28"/>
      <c r="BQ17" s="28"/>
      <c r="BR17" s="28"/>
      <c r="BS17" s="28"/>
    </row>
    <row r="18" spans="1:71" s="4" customFormat="1" ht="24.75" customHeight="1">
      <c r="A18" s="20"/>
      <c r="B18" s="33" t="s">
        <v>20</v>
      </c>
      <c r="C18" s="24">
        <f aca="true" t="shared" si="10" ref="C18:AH18">SUM(C6,C10,C15)</f>
        <v>21</v>
      </c>
      <c r="D18" s="24">
        <f t="shared" si="10"/>
        <v>17</v>
      </c>
      <c r="E18" s="24">
        <f t="shared" si="10"/>
        <v>0</v>
      </c>
      <c r="F18" s="24">
        <f t="shared" si="10"/>
        <v>4</v>
      </c>
      <c r="G18" s="24">
        <f t="shared" si="10"/>
        <v>1</v>
      </c>
      <c r="H18" s="24">
        <f t="shared" si="10"/>
        <v>0</v>
      </c>
      <c r="I18" s="24">
        <f t="shared" si="10"/>
        <v>0</v>
      </c>
      <c r="J18" s="25">
        <f t="shared" si="10"/>
        <v>186.46</v>
      </c>
      <c r="K18" s="25">
        <f t="shared" si="10"/>
        <v>62.199999999999996</v>
      </c>
      <c r="L18" s="25">
        <f t="shared" si="10"/>
        <v>18.16</v>
      </c>
      <c r="M18" s="25">
        <f t="shared" si="10"/>
        <v>42.64</v>
      </c>
      <c r="N18" s="25">
        <f t="shared" si="10"/>
        <v>1.4</v>
      </c>
      <c r="O18" s="24">
        <f t="shared" si="10"/>
        <v>0</v>
      </c>
      <c r="P18" s="24">
        <f t="shared" si="10"/>
        <v>0</v>
      </c>
      <c r="Q18" s="24">
        <f t="shared" si="10"/>
        <v>0</v>
      </c>
      <c r="R18" s="24">
        <f t="shared" si="10"/>
        <v>0</v>
      </c>
      <c r="S18" s="25">
        <f t="shared" si="10"/>
        <v>39.568000000000005</v>
      </c>
      <c r="T18" s="25">
        <f t="shared" si="10"/>
        <v>6.35</v>
      </c>
      <c r="U18" s="25">
        <f t="shared" si="10"/>
        <v>13.6</v>
      </c>
      <c r="V18" s="24">
        <f t="shared" si="10"/>
        <v>0</v>
      </c>
      <c r="W18" s="24">
        <f t="shared" si="10"/>
        <v>0</v>
      </c>
      <c r="X18" s="24">
        <f t="shared" si="10"/>
        <v>0</v>
      </c>
      <c r="Y18" s="24">
        <f t="shared" si="10"/>
        <v>0</v>
      </c>
      <c r="Z18" s="25">
        <f t="shared" si="10"/>
        <v>6.426</v>
      </c>
      <c r="AA18" s="24">
        <f t="shared" si="10"/>
        <v>0</v>
      </c>
      <c r="AB18" s="25">
        <f t="shared" si="10"/>
        <v>0</v>
      </c>
      <c r="AC18" s="24">
        <f t="shared" si="10"/>
        <v>0</v>
      </c>
      <c r="AD18" s="24">
        <f t="shared" si="10"/>
        <v>0</v>
      </c>
      <c r="AE18" s="24">
        <f t="shared" si="10"/>
        <v>0</v>
      </c>
      <c r="AF18" s="24">
        <f t="shared" si="10"/>
        <v>0</v>
      </c>
      <c r="AG18" s="24">
        <f t="shared" si="10"/>
        <v>0</v>
      </c>
      <c r="AH18" s="24">
        <f t="shared" si="10"/>
        <v>0</v>
      </c>
      <c r="AI18" s="24">
        <f aca="true" t="shared" si="11" ref="AI18:BS18">SUM(AI6,AI10,AI15)</f>
        <v>0</v>
      </c>
      <c r="AJ18" s="24">
        <f t="shared" si="11"/>
        <v>0</v>
      </c>
      <c r="AK18" s="24">
        <f t="shared" si="11"/>
        <v>0</v>
      </c>
      <c r="AL18" s="24">
        <f t="shared" si="11"/>
        <v>0</v>
      </c>
      <c r="AM18" s="24">
        <f t="shared" si="11"/>
        <v>0</v>
      </c>
      <c r="AN18" s="25">
        <f t="shared" si="11"/>
        <v>0.61</v>
      </c>
      <c r="AO18" s="25">
        <f t="shared" si="11"/>
        <v>0.312</v>
      </c>
      <c r="AP18" s="25">
        <f t="shared" si="11"/>
        <v>6</v>
      </c>
      <c r="AQ18" s="25">
        <f t="shared" si="11"/>
        <v>0</v>
      </c>
      <c r="AR18" s="37">
        <f t="shared" si="11"/>
        <v>6.27</v>
      </c>
      <c r="AS18" s="25">
        <f t="shared" si="11"/>
        <v>42.964</v>
      </c>
      <c r="AT18" s="24">
        <f t="shared" si="11"/>
        <v>0</v>
      </c>
      <c r="AU18" s="25">
        <f t="shared" si="11"/>
        <v>32.11</v>
      </c>
      <c r="AV18" s="25">
        <f t="shared" si="11"/>
        <v>0</v>
      </c>
      <c r="AW18" s="24">
        <f t="shared" si="11"/>
        <v>0</v>
      </c>
      <c r="AX18" s="24">
        <f t="shared" si="11"/>
        <v>0</v>
      </c>
      <c r="AY18" s="24">
        <f t="shared" si="11"/>
        <v>0</v>
      </c>
      <c r="AZ18" s="24">
        <f t="shared" si="11"/>
        <v>0</v>
      </c>
      <c r="BA18" s="24">
        <f t="shared" si="11"/>
        <v>0</v>
      </c>
      <c r="BB18" s="24">
        <f t="shared" si="11"/>
        <v>0</v>
      </c>
      <c r="BC18" s="24">
        <f t="shared" si="11"/>
        <v>0</v>
      </c>
      <c r="BD18" s="25">
        <f t="shared" si="11"/>
        <v>10.51</v>
      </c>
      <c r="BE18" s="24">
        <f t="shared" si="11"/>
        <v>0</v>
      </c>
      <c r="BF18" s="25">
        <f t="shared" si="11"/>
        <v>0.11</v>
      </c>
      <c r="BG18" s="25">
        <f t="shared" si="11"/>
        <v>0.23399999999999999</v>
      </c>
      <c r="BH18" s="38">
        <f t="shared" si="11"/>
        <v>0</v>
      </c>
      <c r="BI18" s="26">
        <f t="shared" si="11"/>
        <v>0</v>
      </c>
      <c r="BJ18" s="24">
        <f t="shared" si="11"/>
        <v>0</v>
      </c>
      <c r="BK18" s="24">
        <f t="shared" si="11"/>
        <v>0</v>
      </c>
      <c r="BL18" s="24">
        <f t="shared" si="11"/>
        <v>0</v>
      </c>
      <c r="BM18" s="24">
        <f t="shared" si="11"/>
        <v>0</v>
      </c>
      <c r="BN18" s="24">
        <f t="shared" si="11"/>
        <v>0</v>
      </c>
      <c r="BO18" s="24">
        <f t="shared" si="11"/>
        <v>0</v>
      </c>
      <c r="BP18" s="24">
        <f t="shared" si="11"/>
        <v>0</v>
      </c>
      <c r="BQ18" s="24">
        <f t="shared" si="11"/>
        <v>0</v>
      </c>
      <c r="BR18" s="24">
        <f t="shared" si="11"/>
        <v>0</v>
      </c>
      <c r="BS18" s="24">
        <f t="shared" si="11"/>
        <v>0</v>
      </c>
    </row>
  </sheetData>
  <sheetProtection/>
  <mergeCells count="75">
    <mergeCell ref="BS4:BS5"/>
    <mergeCell ref="BO4:BO5"/>
    <mergeCell ref="BP4:BP5"/>
    <mergeCell ref="BQ4:BQ5"/>
    <mergeCell ref="BR4:BR5"/>
    <mergeCell ref="BK4:BK5"/>
    <mergeCell ref="BL4:BL5"/>
    <mergeCell ref="BM4:BM5"/>
    <mergeCell ref="BN4:BN5"/>
    <mergeCell ref="BE4:BE5"/>
    <mergeCell ref="BF4:BH4"/>
    <mergeCell ref="BI4:BI5"/>
    <mergeCell ref="BJ4:BJ5"/>
    <mergeCell ref="BA4:BA5"/>
    <mergeCell ref="BB4:BB5"/>
    <mergeCell ref="BC4:BC5"/>
    <mergeCell ref="BD4:BD5"/>
    <mergeCell ref="AW4:AW5"/>
    <mergeCell ref="AX4:AX5"/>
    <mergeCell ref="AY4:AY5"/>
    <mergeCell ref="AZ4:AZ5"/>
    <mergeCell ref="AS4:AS5"/>
    <mergeCell ref="AT4:AT5"/>
    <mergeCell ref="AU4:AU5"/>
    <mergeCell ref="AV4:AV5"/>
    <mergeCell ref="AO4:AO5"/>
    <mergeCell ref="AP4:AP5"/>
    <mergeCell ref="AQ4:AQ5"/>
    <mergeCell ref="AR4:AR5"/>
    <mergeCell ref="AK4:AK5"/>
    <mergeCell ref="AL4:AL5"/>
    <mergeCell ref="AM4:AM5"/>
    <mergeCell ref="AN4:AN5"/>
    <mergeCell ref="AG4:AG5"/>
    <mergeCell ref="AH4:AH5"/>
    <mergeCell ref="AI4:AI5"/>
    <mergeCell ref="AJ4:AJ5"/>
    <mergeCell ref="AC4:AC5"/>
    <mergeCell ref="AD4:AD5"/>
    <mergeCell ref="AE4:AE5"/>
    <mergeCell ref="AF4:AF5"/>
    <mergeCell ref="X4:X5"/>
    <mergeCell ref="Y4:Y5"/>
    <mergeCell ref="Z4:AA4"/>
    <mergeCell ref="AB4:AB5"/>
    <mergeCell ref="T4:T5"/>
    <mergeCell ref="U4:U5"/>
    <mergeCell ref="V4:V5"/>
    <mergeCell ref="W4:W5"/>
    <mergeCell ref="BI3:BN3"/>
    <mergeCell ref="BO3:BS3"/>
    <mergeCell ref="C4:C5"/>
    <mergeCell ref="D4:D5"/>
    <mergeCell ref="E4:E5"/>
    <mergeCell ref="F4:F5"/>
    <mergeCell ref="H4:H5"/>
    <mergeCell ref="K4:K5"/>
    <mergeCell ref="M4:M5"/>
    <mergeCell ref="N4:N5"/>
    <mergeCell ref="K1:AV1"/>
    <mergeCell ref="A3:A5"/>
    <mergeCell ref="C3:F3"/>
    <mergeCell ref="G3:G5"/>
    <mergeCell ref="H3:I3"/>
    <mergeCell ref="J3:J5"/>
    <mergeCell ref="K3:R3"/>
    <mergeCell ref="S3:AR3"/>
    <mergeCell ref="AS3:BH3"/>
    <mergeCell ref="O4:O5"/>
    <mergeCell ref="R4:R5"/>
    <mergeCell ref="S4:S5"/>
    <mergeCell ref="I4:I5"/>
    <mergeCell ref="L4:L5"/>
    <mergeCell ref="P4:P5"/>
    <mergeCell ref="Q4:Q5"/>
  </mergeCells>
  <printOptions/>
  <pageMargins left="0.2" right="0.19" top="1" bottom="1" header="0.5118055555555555" footer="0.5118055555555555"/>
  <pageSetup fitToHeight="1" fitToWidth="1" horizontalDpi="600" verticalDpi="600" orientation="landscape" paperSize="12" scale="72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</cp:lastModifiedBy>
  <cp:lastPrinted>2014-09-16T02:13:30Z</cp:lastPrinted>
  <dcterms:created xsi:type="dcterms:W3CDTF">2012-06-06T01:30:27Z</dcterms:created>
  <dcterms:modified xsi:type="dcterms:W3CDTF">2017-02-21T11:13:58Z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