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Q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车补</t>
        </r>
      </text>
    </comment>
  </commentList>
</comments>
</file>

<file path=xl/sharedStrings.xml><?xml version="1.0" encoding="utf-8"?>
<sst xmlns="http://schemas.openxmlformats.org/spreadsheetml/2006/main" count="127" uniqueCount="111">
  <si>
    <t>双台子区安监局2014年支出预算明细汇总表</t>
  </si>
  <si>
    <t>单位：万元</t>
  </si>
  <si>
    <t>科目编号</t>
  </si>
  <si>
    <t xml:space="preserve">           支出经济分类</t>
  </si>
  <si>
    <t>职工人数</t>
  </si>
  <si>
    <t>公务用车</t>
  </si>
  <si>
    <t>电话</t>
  </si>
  <si>
    <t>总计</t>
  </si>
  <si>
    <t>工资福利支出</t>
  </si>
  <si>
    <t>商品和服务支出</t>
  </si>
  <si>
    <t>303对个人和家庭的补助</t>
  </si>
  <si>
    <t>其他资本性支出</t>
  </si>
  <si>
    <t>其他支出</t>
  </si>
  <si>
    <t>编号</t>
  </si>
  <si>
    <t>支出功能分类</t>
  </si>
  <si>
    <t>合计</t>
  </si>
  <si>
    <t>在职</t>
  </si>
  <si>
    <t>离休</t>
  </si>
  <si>
    <t>退休</t>
  </si>
  <si>
    <t>公</t>
  </si>
  <si>
    <t>私</t>
  </si>
  <si>
    <t>小计1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</si>
  <si>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</si>
  <si>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</si>
  <si>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</si>
  <si>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</si>
  <si>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</si>
  <si>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</si>
  <si>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</si>
  <si>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小计2</t>
  </si>
  <si>
    <t>办公费（定额）</t>
  </si>
  <si>
    <t>商品服务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</si>
  <si>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</si>
  <si>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</si>
  <si>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</si>
  <si>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</si>
  <si>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</si>
  <si>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</si>
  <si>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</si>
  <si>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</si>
  <si>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</si>
  <si>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</si>
  <si>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</si>
  <si>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</si>
  <si>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</si>
  <si>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</si>
  <si>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</si>
  <si>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</si>
  <si>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</si>
  <si>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</si>
  <si>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</si>
  <si>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</si>
  <si>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</si>
  <si>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</si>
  <si>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小计3</t>
  </si>
  <si>
    <t>离休费</t>
  </si>
  <si>
    <t>退休费</t>
  </si>
  <si>
    <t>退职役费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</si>
  <si>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</si>
  <si>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</si>
  <si>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</si>
  <si>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</si>
  <si>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</si>
  <si>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</si>
  <si>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</si>
  <si>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</si>
  <si>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</si>
  <si>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其他个人和家庭</t>
  </si>
  <si>
    <t>小计</t>
  </si>
  <si>
    <t>房屋建筑构建</t>
  </si>
  <si>
    <t>办公设备购置</t>
  </si>
  <si>
    <t>专用设备购置</t>
  </si>
  <si>
    <t>基础设施建设</t>
  </si>
  <si>
    <t>大型修缮</t>
  </si>
  <si>
    <t>预备费</t>
  </si>
  <si>
    <t>预留</t>
  </si>
  <si>
    <t>待分配</t>
  </si>
  <si>
    <t>助费</t>
  </si>
  <si>
    <t>工资</t>
  </si>
  <si>
    <t>福利支出</t>
  </si>
  <si>
    <t>费</t>
  </si>
  <si>
    <t>个人取暖</t>
  </si>
  <si>
    <t>单位取暖</t>
  </si>
  <si>
    <t>理费</t>
  </si>
  <si>
    <t>材料费</t>
  </si>
  <si>
    <t>购置费</t>
  </si>
  <si>
    <t>燃料费</t>
  </si>
  <si>
    <t>业务费</t>
  </si>
  <si>
    <t>经费</t>
  </si>
  <si>
    <t>役费</t>
  </si>
  <si>
    <t>金</t>
  </si>
  <si>
    <t>补助</t>
  </si>
  <si>
    <t>补贴</t>
  </si>
  <si>
    <t>公积金</t>
  </si>
  <si>
    <t>通勤托儿</t>
  </si>
  <si>
    <t>降温费</t>
  </si>
  <si>
    <t>其他</t>
  </si>
  <si>
    <t>建筑构建</t>
  </si>
  <si>
    <t>备购置</t>
  </si>
  <si>
    <t>施建设</t>
  </si>
  <si>
    <t>一 、一般公共服务支出</t>
  </si>
  <si>
    <r>
      <t xml:space="preserve">      </t>
    </r>
    <r>
      <rPr>
        <sz val="10"/>
        <rFont val="宋体"/>
        <family val="0"/>
      </rPr>
      <t>政府办公室及相关机构事务</t>
    </r>
  </si>
  <si>
    <t xml:space="preserve">          安监局</t>
  </si>
  <si>
    <t>二、社会保障和就业支出</t>
  </si>
  <si>
    <r>
      <t xml:space="preserve">           </t>
    </r>
    <r>
      <rPr>
        <sz val="10"/>
        <rFont val="宋体"/>
        <family val="0"/>
      </rPr>
      <t>行政单位离退休</t>
    </r>
  </si>
  <si>
    <t>三、住房保障支出</t>
  </si>
  <si>
    <t xml:space="preserve">    住房改革支出</t>
  </si>
  <si>
    <r>
      <t xml:space="preserve">              </t>
    </r>
    <r>
      <rPr>
        <sz val="10"/>
        <rFont val="宋体"/>
        <family val="0"/>
      </rPr>
      <t>住房公积金</t>
    </r>
  </si>
  <si>
    <t xml:space="preserve">    合   计</t>
  </si>
  <si>
    <t xml:space="preserve">    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</si>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</sst>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_);[Red]\(0.0\)"/>
    <numFmt numFmtId="178" formatCode="0_ "/>
    <numFmt numFmtId="179" formatCode="0_);[Red]\(0\)"/>
    <numFmt numFmtId="180" formatCode="0.00_);[Red]\(0.00\)"/>
    <numFmt numFmtId="181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8"/>
      <name val="黑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8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1" xfId="5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vertical="center" shrinkToFit="1"/>
    </xf>
    <xf numFmtId="0" fontId="3" fillId="33" borderId="11" xfId="0" applyFont="1" applyFill="1" applyBorder="1" applyAlignment="1">
      <alignment vertical="center"/>
    </xf>
    <xf numFmtId="43" fontId="2" fillId="33" borderId="11" xfId="50" applyFont="1" applyFill="1" applyBorder="1" applyAlignment="1">
      <alignment/>
    </xf>
    <xf numFmtId="0" fontId="2" fillId="33" borderId="11" xfId="0" applyNumberFormat="1" applyFont="1" applyFill="1" applyBorder="1" applyAlignment="1">
      <alignment vertical="center" shrinkToFit="1"/>
    </xf>
    <xf numFmtId="0" fontId="0" fillId="33" borderId="0" xfId="0" applyFill="1" applyBorder="1" applyAlignment="1">
      <alignment horizontal="left"/>
    </xf>
    <xf numFmtId="43" fontId="0" fillId="33" borderId="0" xfId="5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9" fontId="0" fillId="33" borderId="0" xfId="50" applyNumberFormat="1" applyFont="1" applyFill="1" applyBorder="1" applyAlignment="1">
      <alignment/>
    </xf>
    <xf numFmtId="43" fontId="6" fillId="33" borderId="0" xfId="50" applyFont="1" applyFill="1" applyAlignment="1">
      <alignment horizontal="left"/>
    </xf>
    <xf numFmtId="180" fontId="2" fillId="33" borderId="11" xfId="0" applyNumberFormat="1" applyFont="1" applyFill="1" applyBorder="1" applyAlignment="1">
      <alignment vertical="center"/>
    </xf>
    <xf numFmtId="179" fontId="2" fillId="33" borderId="11" xfId="0" applyNumberFormat="1" applyFont="1" applyFill="1" applyBorder="1" applyAlignment="1">
      <alignment vertical="center"/>
    </xf>
    <xf numFmtId="180" fontId="3" fillId="33" borderId="11" xfId="0" applyNumberFormat="1" applyFont="1" applyFill="1" applyBorder="1" applyAlignment="1">
      <alignment vertical="center"/>
    </xf>
    <xf numFmtId="180" fontId="3" fillId="33" borderId="11" xfId="0" applyNumberFormat="1" applyFont="1" applyFill="1" applyBorder="1" applyAlignment="1">
      <alignment vertical="center" shrinkToFit="1"/>
    </xf>
    <xf numFmtId="180" fontId="2" fillId="33" borderId="11" xfId="0" applyNumberFormat="1" applyFont="1" applyFill="1" applyBorder="1" applyAlignment="1">
      <alignment vertical="center" shrinkToFit="1"/>
    </xf>
    <xf numFmtId="179" fontId="2" fillId="33" borderId="11" xfId="0" applyNumberFormat="1" applyFont="1" applyFill="1" applyBorder="1" applyAlignment="1">
      <alignment vertical="center" shrinkToFit="1"/>
    </xf>
    <xf numFmtId="178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7" fontId="3" fillId="33" borderId="11" xfId="0" applyNumberFormat="1" applyFont="1" applyFill="1" applyBorder="1" applyAlignment="1">
      <alignment vertical="center" shrinkToFit="1"/>
    </xf>
    <xf numFmtId="179" fontId="3" fillId="33" borderId="11" xfId="0" applyNumberFormat="1" applyFont="1" applyFill="1" applyBorder="1" applyAlignment="1">
      <alignment vertical="center" shrinkToFit="1"/>
    </xf>
    <xf numFmtId="180" fontId="0" fillId="33" borderId="0" xfId="0" applyNumberFormat="1" applyFill="1" applyAlignment="1">
      <alignment vertical="center"/>
    </xf>
    <xf numFmtId="0" fontId="2" fillId="33" borderId="13" xfId="0" applyFont="1" applyFill="1" applyBorder="1" applyAlignment="1">
      <alignment vertical="center"/>
    </xf>
    <xf numFmtId="180" fontId="3" fillId="33" borderId="11" xfId="50" applyNumberFormat="1" applyFont="1" applyFill="1" applyBorder="1" applyAlignment="1">
      <alignment horizontal="left"/>
    </xf>
    <xf numFmtId="176" fontId="0" fillId="33" borderId="0" xfId="5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 vertical="center"/>
    </xf>
    <xf numFmtId="181" fontId="2" fillId="33" borderId="11" xfId="0" applyNumberFormat="1" applyFont="1" applyFill="1" applyBorder="1" applyAlignment="1">
      <alignment vertical="center"/>
    </xf>
    <xf numFmtId="180" fontId="0" fillId="33" borderId="0" xfId="0" applyNumberFormat="1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179" fontId="0" fillId="33" borderId="0" xfId="0" applyNumberForma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7" fontId="2" fillId="33" borderId="9" xfId="50" applyNumberFormat="1" applyFont="1" applyFill="1" applyBorder="1" applyAlignment="1">
      <alignment horizontal="center" vertical="center"/>
    </xf>
    <xf numFmtId="177" fontId="2" fillId="33" borderId="15" xfId="5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2" fillId="33" borderId="9" xfId="50" applyNumberFormat="1" applyFont="1" applyFill="1" applyBorder="1" applyAlignment="1">
      <alignment horizontal="center" vertical="center" wrapText="1"/>
    </xf>
    <xf numFmtId="176" fontId="2" fillId="33" borderId="15" xfId="50" applyNumberFormat="1" applyFont="1" applyFill="1" applyBorder="1" applyAlignment="1" quotePrefix="1">
      <alignment horizontal="center" vertical="center" wrapText="1"/>
    </xf>
    <xf numFmtId="176" fontId="2" fillId="33" borderId="12" xfId="50" applyNumberFormat="1" applyFont="1" applyFill="1" applyBorder="1" applyAlignment="1">
      <alignment horizontal="center" vertical="center" wrapText="1"/>
    </xf>
    <xf numFmtId="176" fontId="2" fillId="33" borderId="9" xfId="50" applyNumberFormat="1" applyFont="1" applyFill="1" applyBorder="1" applyAlignment="1">
      <alignment horizontal="center" vertical="center"/>
    </xf>
    <xf numFmtId="176" fontId="2" fillId="33" borderId="12" xfId="50" applyNumberFormat="1" applyFont="1" applyFill="1" applyBorder="1" applyAlignment="1">
      <alignment horizontal="center" vertical="center"/>
    </xf>
    <xf numFmtId="43" fontId="6" fillId="33" borderId="0" xfId="50" applyFont="1" applyFill="1" applyAlignment="1" quotePrefix="1">
      <alignment horizontal="left"/>
    </xf>
    <xf numFmtId="43" fontId="6" fillId="33" borderId="0" xfId="50" applyFont="1" applyFill="1" applyAlignment="1">
      <alignment horizontal="left"/>
    </xf>
    <xf numFmtId="176" fontId="2" fillId="33" borderId="18" xfId="50" applyNumberFormat="1" applyFont="1" applyFill="1" applyBorder="1" applyAlignment="1">
      <alignment horizontal="center"/>
    </xf>
    <xf numFmtId="176" fontId="2" fillId="33" borderId="19" xfId="50" applyNumberFormat="1" applyFont="1" applyFill="1" applyBorder="1" applyAlignment="1">
      <alignment horizontal="center"/>
    </xf>
    <xf numFmtId="177" fontId="2" fillId="33" borderId="16" xfId="50" applyNumberFormat="1" applyFont="1" applyFill="1" applyBorder="1" applyAlignment="1">
      <alignment horizontal="center"/>
    </xf>
    <xf numFmtId="177" fontId="2" fillId="33" borderId="13" xfId="5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42925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2" name="Line 3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61626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4" name="Line 5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5" name="Line 6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6" name="Line 7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7" name="Line 8"/>
        <xdr:cNvSpPr>
          <a:spLocks/>
        </xdr:cNvSpPr>
      </xdr:nvSpPr>
      <xdr:spPr>
        <a:xfrm>
          <a:off x="542925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8" name="Line 10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2" name="Line 14"/>
        <xdr:cNvSpPr>
          <a:spLocks/>
        </xdr:cNvSpPr>
      </xdr:nvSpPr>
      <xdr:spPr>
        <a:xfrm>
          <a:off x="1384935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>
          <a:off x="138493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4" name="Line 16"/>
        <xdr:cNvSpPr>
          <a:spLocks/>
        </xdr:cNvSpPr>
      </xdr:nvSpPr>
      <xdr:spPr>
        <a:xfrm>
          <a:off x="542925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15" name="Line 18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6" name="Line 19"/>
        <xdr:cNvSpPr>
          <a:spLocks/>
        </xdr:cNvSpPr>
      </xdr:nvSpPr>
      <xdr:spPr>
        <a:xfrm flipV="1">
          <a:off x="61626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17" name="Line 20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18" name="Line 21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19" name="Line 22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0" name="Line 23"/>
        <xdr:cNvSpPr>
          <a:spLocks/>
        </xdr:cNvSpPr>
      </xdr:nvSpPr>
      <xdr:spPr>
        <a:xfrm>
          <a:off x="542925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21" name="Line 25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22" name="Line 26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23" name="Line 27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24" name="Line 28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5" name="Line 29"/>
        <xdr:cNvSpPr>
          <a:spLocks/>
        </xdr:cNvSpPr>
      </xdr:nvSpPr>
      <xdr:spPr>
        <a:xfrm>
          <a:off x="1384935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6" name="Line 30"/>
        <xdr:cNvSpPr>
          <a:spLocks/>
        </xdr:cNvSpPr>
      </xdr:nvSpPr>
      <xdr:spPr>
        <a:xfrm>
          <a:off x="138493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7" name="Line 54"/>
        <xdr:cNvSpPr>
          <a:spLocks/>
        </xdr:cNvSpPr>
      </xdr:nvSpPr>
      <xdr:spPr>
        <a:xfrm>
          <a:off x="542925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28" name="Line 56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29" name="Line 57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30" name="Line 58"/>
        <xdr:cNvSpPr>
          <a:spLocks/>
        </xdr:cNvSpPr>
      </xdr:nvSpPr>
      <xdr:spPr>
        <a:xfrm>
          <a:off x="542925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31" name="Line 60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32" name="Line 61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3" name="Line 62"/>
        <xdr:cNvSpPr>
          <a:spLocks/>
        </xdr:cNvSpPr>
      </xdr:nvSpPr>
      <xdr:spPr>
        <a:xfrm>
          <a:off x="1384935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4" name="Line 63"/>
        <xdr:cNvSpPr>
          <a:spLocks/>
        </xdr:cNvSpPr>
      </xdr:nvSpPr>
      <xdr:spPr>
        <a:xfrm>
          <a:off x="138493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35" name="Line 64"/>
        <xdr:cNvSpPr>
          <a:spLocks/>
        </xdr:cNvSpPr>
      </xdr:nvSpPr>
      <xdr:spPr>
        <a:xfrm>
          <a:off x="542925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36" name="Line 66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37" name="Line 67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38" name="Line 68"/>
        <xdr:cNvSpPr>
          <a:spLocks/>
        </xdr:cNvSpPr>
      </xdr:nvSpPr>
      <xdr:spPr>
        <a:xfrm>
          <a:off x="542925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39" name="Line 70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3</xdr:row>
      <xdr:rowOff>200025</xdr:rowOff>
    </xdr:from>
    <xdr:to>
      <xdr:col>19</xdr:col>
      <xdr:colOff>0</xdr:colOff>
      <xdr:row>3</xdr:row>
      <xdr:rowOff>200025</xdr:rowOff>
    </xdr:to>
    <xdr:sp>
      <xdr:nvSpPr>
        <xdr:cNvPr id="40" name="Line 71"/>
        <xdr:cNvSpPr>
          <a:spLocks/>
        </xdr:cNvSpPr>
      </xdr:nvSpPr>
      <xdr:spPr>
        <a:xfrm>
          <a:off x="6162675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41" name="Line 72"/>
        <xdr:cNvSpPr>
          <a:spLocks/>
        </xdr:cNvSpPr>
      </xdr:nvSpPr>
      <xdr:spPr>
        <a:xfrm>
          <a:off x="1384935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42" name="Line 73"/>
        <xdr:cNvSpPr>
          <a:spLocks/>
        </xdr:cNvSpPr>
      </xdr:nvSpPr>
      <xdr:spPr>
        <a:xfrm>
          <a:off x="138493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3" name="Line 75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2</xdr:row>
      <xdr:rowOff>200025</xdr:rowOff>
    </xdr:from>
    <xdr:to>
      <xdr:col>19</xdr:col>
      <xdr:colOff>0</xdr:colOff>
      <xdr:row>2</xdr:row>
      <xdr:rowOff>200025</xdr:rowOff>
    </xdr:to>
    <xdr:sp>
      <xdr:nvSpPr>
        <xdr:cNvPr id="44" name="Line 77"/>
        <xdr:cNvSpPr>
          <a:spLocks/>
        </xdr:cNvSpPr>
      </xdr:nvSpPr>
      <xdr:spPr>
        <a:xfrm>
          <a:off x="61626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" name="Line 78"/>
        <xdr:cNvSpPr>
          <a:spLocks/>
        </xdr:cNvSpPr>
      </xdr:nvSpPr>
      <xdr:spPr>
        <a:xfrm flipV="1">
          <a:off x="61626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2</xdr:row>
      <xdr:rowOff>200025</xdr:rowOff>
    </xdr:from>
    <xdr:to>
      <xdr:col>19</xdr:col>
      <xdr:colOff>0</xdr:colOff>
      <xdr:row>2</xdr:row>
      <xdr:rowOff>200025</xdr:rowOff>
    </xdr:to>
    <xdr:sp>
      <xdr:nvSpPr>
        <xdr:cNvPr id="46" name="Line 79"/>
        <xdr:cNvSpPr>
          <a:spLocks/>
        </xdr:cNvSpPr>
      </xdr:nvSpPr>
      <xdr:spPr>
        <a:xfrm>
          <a:off x="61626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47" name="Line 80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48" name="Line 81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9" name="Line 82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2</xdr:row>
      <xdr:rowOff>200025</xdr:rowOff>
    </xdr:from>
    <xdr:to>
      <xdr:col>19</xdr:col>
      <xdr:colOff>0</xdr:colOff>
      <xdr:row>2</xdr:row>
      <xdr:rowOff>200025</xdr:rowOff>
    </xdr:to>
    <xdr:sp>
      <xdr:nvSpPr>
        <xdr:cNvPr id="50" name="Line 84"/>
        <xdr:cNvSpPr>
          <a:spLocks/>
        </xdr:cNvSpPr>
      </xdr:nvSpPr>
      <xdr:spPr>
        <a:xfrm>
          <a:off x="61626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2</xdr:row>
      <xdr:rowOff>200025</xdr:rowOff>
    </xdr:from>
    <xdr:to>
      <xdr:col>19</xdr:col>
      <xdr:colOff>0</xdr:colOff>
      <xdr:row>2</xdr:row>
      <xdr:rowOff>200025</xdr:rowOff>
    </xdr:to>
    <xdr:sp>
      <xdr:nvSpPr>
        <xdr:cNvPr id="51" name="Line 85"/>
        <xdr:cNvSpPr>
          <a:spLocks/>
        </xdr:cNvSpPr>
      </xdr:nvSpPr>
      <xdr:spPr>
        <a:xfrm>
          <a:off x="61626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52" name="Line 86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53" name="Line 87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54" name="Line 88"/>
        <xdr:cNvSpPr>
          <a:spLocks/>
        </xdr:cNvSpPr>
      </xdr:nvSpPr>
      <xdr:spPr>
        <a:xfrm>
          <a:off x="138493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55" name="Line 89"/>
        <xdr:cNvSpPr>
          <a:spLocks/>
        </xdr:cNvSpPr>
      </xdr:nvSpPr>
      <xdr:spPr>
        <a:xfrm>
          <a:off x="13849350" y="5143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56" name="Line 90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2</xdr:row>
      <xdr:rowOff>200025</xdr:rowOff>
    </xdr:from>
    <xdr:to>
      <xdr:col>19</xdr:col>
      <xdr:colOff>0</xdr:colOff>
      <xdr:row>2</xdr:row>
      <xdr:rowOff>200025</xdr:rowOff>
    </xdr:to>
    <xdr:sp>
      <xdr:nvSpPr>
        <xdr:cNvPr id="57" name="Line 92"/>
        <xdr:cNvSpPr>
          <a:spLocks/>
        </xdr:cNvSpPr>
      </xdr:nvSpPr>
      <xdr:spPr>
        <a:xfrm>
          <a:off x="61626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" name="Line 93"/>
        <xdr:cNvSpPr>
          <a:spLocks/>
        </xdr:cNvSpPr>
      </xdr:nvSpPr>
      <xdr:spPr>
        <a:xfrm flipV="1">
          <a:off x="61626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2</xdr:row>
      <xdr:rowOff>200025</xdr:rowOff>
    </xdr:from>
    <xdr:to>
      <xdr:col>19</xdr:col>
      <xdr:colOff>0</xdr:colOff>
      <xdr:row>2</xdr:row>
      <xdr:rowOff>200025</xdr:rowOff>
    </xdr:to>
    <xdr:sp>
      <xdr:nvSpPr>
        <xdr:cNvPr id="59" name="Line 94"/>
        <xdr:cNvSpPr>
          <a:spLocks/>
        </xdr:cNvSpPr>
      </xdr:nvSpPr>
      <xdr:spPr>
        <a:xfrm>
          <a:off x="61626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60" name="Line 95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61" name="Line 96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62" name="Line 97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2</xdr:row>
      <xdr:rowOff>200025</xdr:rowOff>
    </xdr:from>
    <xdr:to>
      <xdr:col>19</xdr:col>
      <xdr:colOff>0</xdr:colOff>
      <xdr:row>2</xdr:row>
      <xdr:rowOff>200025</xdr:rowOff>
    </xdr:to>
    <xdr:sp>
      <xdr:nvSpPr>
        <xdr:cNvPr id="63" name="Line 99"/>
        <xdr:cNvSpPr>
          <a:spLocks/>
        </xdr:cNvSpPr>
      </xdr:nvSpPr>
      <xdr:spPr>
        <a:xfrm>
          <a:off x="61626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2</xdr:row>
      <xdr:rowOff>200025</xdr:rowOff>
    </xdr:from>
    <xdr:to>
      <xdr:col>19</xdr:col>
      <xdr:colOff>0</xdr:colOff>
      <xdr:row>2</xdr:row>
      <xdr:rowOff>200025</xdr:rowOff>
    </xdr:to>
    <xdr:sp>
      <xdr:nvSpPr>
        <xdr:cNvPr id="64" name="Line 100"/>
        <xdr:cNvSpPr>
          <a:spLocks/>
        </xdr:cNvSpPr>
      </xdr:nvSpPr>
      <xdr:spPr>
        <a:xfrm>
          <a:off x="61626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65" name="Line 101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66" name="Line 102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67" name="Line 103"/>
        <xdr:cNvSpPr>
          <a:spLocks/>
        </xdr:cNvSpPr>
      </xdr:nvSpPr>
      <xdr:spPr>
        <a:xfrm>
          <a:off x="138493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68" name="Line 104"/>
        <xdr:cNvSpPr>
          <a:spLocks/>
        </xdr:cNvSpPr>
      </xdr:nvSpPr>
      <xdr:spPr>
        <a:xfrm>
          <a:off x="13849350" y="5143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69" name="Line 270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0" name="Line 271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1" name="Line 272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4</xdr:row>
      <xdr:rowOff>142875</xdr:rowOff>
    </xdr:to>
    <xdr:sp>
      <xdr:nvSpPr>
        <xdr:cNvPr id="72" name="Line 273"/>
        <xdr:cNvSpPr>
          <a:spLocks noChangeAspect="1"/>
        </xdr:cNvSpPr>
      </xdr:nvSpPr>
      <xdr:spPr>
        <a:xfrm>
          <a:off x="571500" y="514350"/>
          <a:ext cx="1704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3" name="Line 274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74" name="Line 275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75" name="Line 276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76" name="Line 277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0</xdr:rowOff>
    </xdr:from>
    <xdr:to>
      <xdr:col>6</xdr:col>
      <xdr:colOff>428625</xdr:colOff>
      <xdr:row>5</xdr:row>
      <xdr:rowOff>0</xdr:rowOff>
    </xdr:to>
    <xdr:sp>
      <xdr:nvSpPr>
        <xdr:cNvPr id="77" name="Line 278"/>
        <xdr:cNvSpPr>
          <a:spLocks/>
        </xdr:cNvSpPr>
      </xdr:nvSpPr>
      <xdr:spPr>
        <a:xfrm>
          <a:off x="2276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5</xdr:row>
      <xdr:rowOff>0</xdr:rowOff>
    </xdr:from>
    <xdr:to>
      <xdr:col>19</xdr:col>
      <xdr:colOff>0</xdr:colOff>
      <xdr:row>5</xdr:row>
      <xdr:rowOff>19050</xdr:rowOff>
    </xdr:to>
    <xdr:sp>
      <xdr:nvSpPr>
        <xdr:cNvPr id="78" name="Line 287"/>
        <xdr:cNvSpPr>
          <a:spLocks/>
        </xdr:cNvSpPr>
      </xdr:nvSpPr>
      <xdr:spPr>
        <a:xfrm flipV="1">
          <a:off x="6162675" y="14859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5</xdr:row>
      <xdr:rowOff>0</xdr:rowOff>
    </xdr:from>
    <xdr:to>
      <xdr:col>19</xdr:col>
      <xdr:colOff>0</xdr:colOff>
      <xdr:row>5</xdr:row>
      <xdr:rowOff>19050</xdr:rowOff>
    </xdr:to>
    <xdr:sp>
      <xdr:nvSpPr>
        <xdr:cNvPr id="79" name="Line 288"/>
        <xdr:cNvSpPr>
          <a:spLocks/>
        </xdr:cNvSpPr>
      </xdr:nvSpPr>
      <xdr:spPr>
        <a:xfrm flipV="1">
          <a:off x="6162675" y="14859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5</xdr:row>
      <xdr:rowOff>0</xdr:rowOff>
    </xdr:from>
    <xdr:to>
      <xdr:col>19</xdr:col>
      <xdr:colOff>0</xdr:colOff>
      <xdr:row>5</xdr:row>
      <xdr:rowOff>19050</xdr:rowOff>
    </xdr:to>
    <xdr:sp>
      <xdr:nvSpPr>
        <xdr:cNvPr id="80" name="Line 303"/>
        <xdr:cNvSpPr>
          <a:spLocks/>
        </xdr:cNvSpPr>
      </xdr:nvSpPr>
      <xdr:spPr>
        <a:xfrm flipV="1">
          <a:off x="6162675" y="14859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5</xdr:row>
      <xdr:rowOff>0</xdr:rowOff>
    </xdr:from>
    <xdr:to>
      <xdr:col>19</xdr:col>
      <xdr:colOff>0</xdr:colOff>
      <xdr:row>5</xdr:row>
      <xdr:rowOff>19050</xdr:rowOff>
    </xdr:to>
    <xdr:sp>
      <xdr:nvSpPr>
        <xdr:cNvPr id="81" name="Line 304"/>
        <xdr:cNvSpPr>
          <a:spLocks/>
        </xdr:cNvSpPr>
      </xdr:nvSpPr>
      <xdr:spPr>
        <a:xfrm flipV="1">
          <a:off x="6162675" y="14859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5</xdr:row>
      <xdr:rowOff>0</xdr:rowOff>
    </xdr:from>
    <xdr:to>
      <xdr:col>19</xdr:col>
      <xdr:colOff>0</xdr:colOff>
      <xdr:row>5</xdr:row>
      <xdr:rowOff>19050</xdr:rowOff>
    </xdr:to>
    <xdr:sp>
      <xdr:nvSpPr>
        <xdr:cNvPr id="82" name="Line 305"/>
        <xdr:cNvSpPr>
          <a:spLocks/>
        </xdr:cNvSpPr>
      </xdr:nvSpPr>
      <xdr:spPr>
        <a:xfrm flipV="1">
          <a:off x="6162675" y="14859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561975</xdr:colOff>
      <xdr:row>5</xdr:row>
      <xdr:rowOff>0</xdr:rowOff>
    </xdr:from>
    <xdr:to>
      <xdr:col>19</xdr:col>
      <xdr:colOff>0</xdr:colOff>
      <xdr:row>5</xdr:row>
      <xdr:rowOff>19050</xdr:rowOff>
    </xdr:to>
    <xdr:sp>
      <xdr:nvSpPr>
        <xdr:cNvPr id="83" name="Line 306"/>
        <xdr:cNvSpPr>
          <a:spLocks/>
        </xdr:cNvSpPr>
      </xdr:nvSpPr>
      <xdr:spPr>
        <a:xfrm flipV="1">
          <a:off x="6162675" y="14859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84" name="Line 1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85" name="Line 7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86" name="Line 10"/>
        <xdr:cNvSpPr>
          <a:spLocks/>
        </xdr:cNvSpPr>
      </xdr:nvSpPr>
      <xdr:spPr>
        <a:xfrm>
          <a:off x="138493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87" name="Line 11"/>
        <xdr:cNvSpPr>
          <a:spLocks/>
        </xdr:cNvSpPr>
      </xdr:nvSpPr>
      <xdr:spPr>
        <a:xfrm>
          <a:off x="13849350" y="5143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88" name="Line 12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89" name="Line 19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90" name="Line 22"/>
        <xdr:cNvSpPr>
          <a:spLocks/>
        </xdr:cNvSpPr>
      </xdr:nvSpPr>
      <xdr:spPr>
        <a:xfrm>
          <a:off x="138493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91" name="Line 23"/>
        <xdr:cNvSpPr>
          <a:spLocks/>
        </xdr:cNvSpPr>
      </xdr:nvSpPr>
      <xdr:spPr>
        <a:xfrm>
          <a:off x="13849350" y="5143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92" name="Line 24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93" name="Line 30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94" name="Line 33"/>
        <xdr:cNvSpPr>
          <a:spLocks/>
        </xdr:cNvSpPr>
      </xdr:nvSpPr>
      <xdr:spPr>
        <a:xfrm>
          <a:off x="138493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95" name="Line 34"/>
        <xdr:cNvSpPr>
          <a:spLocks/>
        </xdr:cNvSpPr>
      </xdr:nvSpPr>
      <xdr:spPr>
        <a:xfrm>
          <a:off x="13849350" y="5143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96" name="Line 35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97" name="Line 42"/>
        <xdr:cNvSpPr>
          <a:spLocks/>
        </xdr:cNvSpPr>
      </xdr:nvSpPr>
      <xdr:spPr>
        <a:xfrm>
          <a:off x="5429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98" name="Line 45"/>
        <xdr:cNvSpPr>
          <a:spLocks/>
        </xdr:cNvSpPr>
      </xdr:nvSpPr>
      <xdr:spPr>
        <a:xfrm>
          <a:off x="138493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99" name="Line 46"/>
        <xdr:cNvSpPr>
          <a:spLocks/>
        </xdr:cNvSpPr>
      </xdr:nvSpPr>
      <xdr:spPr>
        <a:xfrm>
          <a:off x="13849350" y="5143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1"/>
  <sheetViews>
    <sheetView showZeros="0" tabSelected="1" zoomScaleSheetLayoutView="100" zoomScalePageLayoutView="0" workbookViewId="0" topLeftCell="A3">
      <selection activeCell="C6" sqref="C1:I16384"/>
    </sheetView>
  </sheetViews>
  <sheetFormatPr defaultColWidth="9.00390625" defaultRowHeight="14.25"/>
  <cols>
    <col min="1" max="1" width="7.125" style="4" customWidth="1"/>
    <col min="2" max="2" width="22.75390625" style="4" customWidth="1"/>
    <col min="3" max="3" width="5.50390625" style="4" hidden="1" customWidth="1"/>
    <col min="4" max="4" width="5.625" style="4" hidden="1" customWidth="1"/>
    <col min="5" max="5" width="5.00390625" style="4" hidden="1" customWidth="1"/>
    <col min="6" max="6" width="4.50390625" style="4" hidden="1" customWidth="1"/>
    <col min="7" max="7" width="5.625" style="4" hidden="1" customWidth="1"/>
    <col min="8" max="8" width="4.125" style="4" hidden="1" customWidth="1"/>
    <col min="9" max="9" width="4.00390625" style="4" hidden="1" customWidth="1"/>
    <col min="10" max="10" width="8.875" style="4" customWidth="1"/>
    <col min="11" max="13" width="7.375" style="4" customWidth="1"/>
    <col min="14" max="14" width="6.50390625" style="4" customWidth="1"/>
    <col min="15" max="15" width="7.25390625" style="4" hidden="1" customWidth="1"/>
    <col min="16" max="17" width="7.375" style="4" hidden="1" customWidth="1"/>
    <col min="18" max="18" width="6.125" style="4" customWidth="1"/>
    <col min="19" max="20" width="7.375" style="4" customWidth="1"/>
    <col min="21" max="21" width="7.25390625" style="4" customWidth="1"/>
    <col min="22" max="22" width="6.375" style="4" hidden="1" customWidth="1"/>
    <col min="23" max="25" width="7.375" style="4" hidden="1" customWidth="1"/>
    <col min="26" max="26" width="7.375" style="4" customWidth="1"/>
    <col min="27" max="27" width="4.875" style="4" customWidth="1"/>
    <col min="28" max="28" width="6.75390625" style="4" hidden="1" customWidth="1"/>
    <col min="29" max="39" width="7.375" style="4" hidden="1" customWidth="1"/>
    <col min="40" max="41" width="7.375" style="4" customWidth="1"/>
    <col min="42" max="42" width="6.625" style="4" customWidth="1"/>
    <col min="43" max="43" width="7.375" style="4" hidden="1" customWidth="1"/>
    <col min="44" max="45" width="7.375" style="4" customWidth="1"/>
    <col min="46" max="46" width="5.00390625" style="4" customWidth="1"/>
    <col min="47" max="47" width="5.50390625" style="4" customWidth="1"/>
    <col min="48" max="48" width="6.875" style="4" hidden="1" customWidth="1"/>
    <col min="49" max="55" width="7.375" style="4" hidden="1" customWidth="1"/>
    <col min="56" max="56" width="7.125" style="4" customWidth="1"/>
    <col min="57" max="57" width="7.375" style="4" hidden="1" customWidth="1"/>
    <col min="58" max="59" width="7.375" style="4" customWidth="1"/>
    <col min="60" max="60" width="5.50390625" style="4" customWidth="1"/>
    <col min="61" max="71" width="7.375" style="4" hidden="1" customWidth="1"/>
    <col min="72" max="73" width="7.375" style="4" customWidth="1"/>
    <col min="74" max="228" width="9.00390625" style="4" customWidth="1"/>
    <col min="229" max="16384" width="9.00390625" style="4" customWidth="1"/>
  </cols>
  <sheetData>
    <row r="1" spans="11:48" ht="20.25" customHeight="1">
      <c r="K1" s="67" t="s">
        <v>0</v>
      </c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1:60" ht="20.25" customHeight="1"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BH2" s="2" t="s">
        <v>1</v>
      </c>
    </row>
    <row r="3" spans="1:71" s="1" customFormat="1" ht="25.5" customHeight="1">
      <c r="A3" s="62" t="s">
        <v>2</v>
      </c>
      <c r="B3" s="5" t="s">
        <v>3</v>
      </c>
      <c r="C3" s="69" t="s">
        <v>4</v>
      </c>
      <c r="D3" s="69"/>
      <c r="E3" s="69"/>
      <c r="F3" s="70"/>
      <c r="G3" s="56" t="s">
        <v>5</v>
      </c>
      <c r="H3" s="71" t="s">
        <v>6</v>
      </c>
      <c r="I3" s="72"/>
      <c r="J3" s="56" t="s">
        <v>7</v>
      </c>
      <c r="K3" s="59" t="s">
        <v>8</v>
      </c>
      <c r="L3" s="60"/>
      <c r="M3" s="60"/>
      <c r="N3" s="60"/>
      <c r="O3" s="60"/>
      <c r="P3" s="60"/>
      <c r="Q3" s="73"/>
      <c r="R3" s="73"/>
      <c r="S3" s="59" t="s">
        <v>9</v>
      </c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1"/>
      <c r="AS3" s="59" t="s">
        <v>10</v>
      </c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1"/>
      <c r="BI3" s="59" t="s">
        <v>11</v>
      </c>
      <c r="BJ3" s="60"/>
      <c r="BK3" s="60"/>
      <c r="BL3" s="60"/>
      <c r="BM3" s="60"/>
      <c r="BN3" s="61"/>
      <c r="BO3" s="59" t="s">
        <v>12</v>
      </c>
      <c r="BP3" s="60"/>
      <c r="BQ3" s="60"/>
      <c r="BR3" s="60"/>
      <c r="BS3" s="61"/>
    </row>
    <row r="4" spans="1:71" s="1" customFormat="1" ht="22.5" customHeight="1">
      <c r="A4" s="63" t="s">
        <v>13</v>
      </c>
      <c r="B4" s="6" t="s">
        <v>14</v>
      </c>
      <c r="C4" s="65" t="s">
        <v>15</v>
      </c>
      <c r="D4" s="65" t="s">
        <v>16</v>
      </c>
      <c r="E4" s="65" t="s">
        <v>17</v>
      </c>
      <c r="F4" s="65" t="s">
        <v>18</v>
      </c>
      <c r="G4" s="57"/>
      <c r="H4" s="54" t="s">
        <v>19</v>
      </c>
      <c r="I4" s="54" t="s">
        <v>20</v>
      </c>
      <c r="J4" s="57"/>
      <c r="K4" s="56" t="s">
        <v>21</v>
      </c>
      <c r="L4" s="51" t="s">
        <v>22</v>
      </c>
      <c r="M4" s="51" t="s">
        <v>23</v>
      </c>
      <c r="N4" s="51" t="s">
        <v>24</v>
      </c>
      <c r="O4" s="51" t="s">
        <v>25</v>
      </c>
      <c r="P4" s="51" t="s">
        <v>26</v>
      </c>
      <c r="Q4" s="51" t="s">
        <v>27</v>
      </c>
      <c r="R4" s="51" t="s">
        <v>28</v>
      </c>
      <c r="S4" s="51" t="s">
        <v>29</v>
      </c>
      <c r="T4" s="51" t="s">
        <v>30</v>
      </c>
      <c r="U4" s="51" t="s">
        <v>31</v>
      </c>
      <c r="V4" s="51" t="s">
        <v>32</v>
      </c>
      <c r="W4" s="51" t="s">
        <v>33</v>
      </c>
      <c r="X4" s="51" t="s">
        <v>34</v>
      </c>
      <c r="Y4" s="51" t="s">
        <v>35</v>
      </c>
      <c r="Z4" s="59" t="s">
        <v>36</v>
      </c>
      <c r="AA4" s="61"/>
      <c r="AB4" s="51" t="s">
        <v>37</v>
      </c>
      <c r="AC4" s="51" t="s">
        <v>38</v>
      </c>
      <c r="AD4" s="51" t="s">
        <v>39</v>
      </c>
      <c r="AE4" s="51" t="s">
        <v>40</v>
      </c>
      <c r="AF4" s="51" t="s">
        <v>41</v>
      </c>
      <c r="AG4" s="51" t="s">
        <v>42</v>
      </c>
      <c r="AH4" s="51" t="s">
        <v>43</v>
      </c>
      <c r="AI4" s="51" t="s">
        <v>44</v>
      </c>
      <c r="AJ4" s="51" t="s">
        <v>45</v>
      </c>
      <c r="AK4" s="51" t="s">
        <v>46</v>
      </c>
      <c r="AL4" s="51" t="s">
        <v>47</v>
      </c>
      <c r="AM4" s="51" t="s">
        <v>48</v>
      </c>
      <c r="AN4" s="51" t="s">
        <v>49</v>
      </c>
      <c r="AO4" s="51" t="s">
        <v>50</v>
      </c>
      <c r="AP4" s="51" t="s">
        <v>51</v>
      </c>
      <c r="AQ4" s="51" t="s">
        <v>52</v>
      </c>
      <c r="AR4" s="51" t="s">
        <v>53</v>
      </c>
      <c r="AS4" s="51" t="s">
        <v>54</v>
      </c>
      <c r="AT4" s="51" t="s">
        <v>55</v>
      </c>
      <c r="AU4" s="51" t="s">
        <v>56</v>
      </c>
      <c r="AV4" s="51" t="s">
        <v>57</v>
      </c>
      <c r="AW4" s="51" t="s">
        <v>58</v>
      </c>
      <c r="AX4" s="51" t="s">
        <v>59</v>
      </c>
      <c r="AY4" s="51" t="s">
        <v>60</v>
      </c>
      <c r="AZ4" s="51" t="s">
        <v>61</v>
      </c>
      <c r="BA4" s="51" t="s">
        <v>62</v>
      </c>
      <c r="BB4" s="51" t="s">
        <v>63</v>
      </c>
      <c r="BC4" s="51" t="s">
        <v>64</v>
      </c>
      <c r="BD4" s="51" t="s">
        <v>65</v>
      </c>
      <c r="BE4" s="51" t="s">
        <v>66</v>
      </c>
      <c r="BF4" s="59" t="s">
        <v>67</v>
      </c>
      <c r="BG4" s="60"/>
      <c r="BH4" s="61"/>
      <c r="BI4" s="51" t="s">
        <v>68</v>
      </c>
      <c r="BJ4" s="51" t="s">
        <v>69</v>
      </c>
      <c r="BK4" s="51" t="s">
        <v>70</v>
      </c>
      <c r="BL4" s="51" t="s">
        <v>71</v>
      </c>
      <c r="BM4" s="51" t="s">
        <v>72</v>
      </c>
      <c r="BN4" s="51" t="s">
        <v>73</v>
      </c>
      <c r="BO4" s="51" t="s">
        <v>68</v>
      </c>
      <c r="BP4" s="51" t="s">
        <v>74</v>
      </c>
      <c r="BQ4" s="51" t="s">
        <v>75</v>
      </c>
      <c r="BR4" s="51" t="s">
        <v>76</v>
      </c>
      <c r="BS4" s="51" t="s">
        <v>12</v>
      </c>
    </row>
    <row r="5" spans="1:71" s="1" customFormat="1" ht="28.5" customHeight="1">
      <c r="A5" s="64"/>
      <c r="B5" s="7"/>
      <c r="C5" s="66"/>
      <c r="D5" s="66"/>
      <c r="E5" s="66"/>
      <c r="F5" s="66"/>
      <c r="G5" s="58"/>
      <c r="H5" s="55"/>
      <c r="I5" s="55"/>
      <c r="J5" s="58"/>
      <c r="K5" s="57"/>
      <c r="L5" s="53"/>
      <c r="M5" s="53"/>
      <c r="N5" s="53"/>
      <c r="O5" s="53"/>
      <c r="P5" s="53" t="s">
        <v>77</v>
      </c>
      <c r="Q5" s="53" t="s">
        <v>78</v>
      </c>
      <c r="R5" s="53" t="s">
        <v>79</v>
      </c>
      <c r="S5" s="53"/>
      <c r="T5" s="53" t="s">
        <v>80</v>
      </c>
      <c r="U5" s="53"/>
      <c r="V5" s="53"/>
      <c r="W5" s="53"/>
      <c r="X5" s="53"/>
      <c r="Y5" s="53" t="s">
        <v>80</v>
      </c>
      <c r="Z5" s="9" t="s">
        <v>81</v>
      </c>
      <c r="AA5" s="41" t="s">
        <v>82</v>
      </c>
      <c r="AB5" s="53" t="s">
        <v>83</v>
      </c>
      <c r="AC5" s="53" t="s">
        <v>80</v>
      </c>
      <c r="AD5" s="53"/>
      <c r="AE5" s="53" t="s">
        <v>80</v>
      </c>
      <c r="AF5" s="53" t="s">
        <v>80</v>
      </c>
      <c r="AG5" s="53" t="s">
        <v>80</v>
      </c>
      <c r="AH5" s="53"/>
      <c r="AI5" s="53" t="s">
        <v>84</v>
      </c>
      <c r="AJ5" s="53" t="s">
        <v>85</v>
      </c>
      <c r="AK5" s="53" t="s">
        <v>86</v>
      </c>
      <c r="AL5" s="53"/>
      <c r="AM5" s="53" t="s">
        <v>87</v>
      </c>
      <c r="AN5" s="53" t="s">
        <v>88</v>
      </c>
      <c r="AO5" s="52"/>
      <c r="AP5" s="52"/>
      <c r="AQ5" s="52"/>
      <c r="AR5" s="52"/>
      <c r="AS5" s="52"/>
      <c r="AT5" s="52" t="s">
        <v>80</v>
      </c>
      <c r="AU5" s="52" t="s">
        <v>80</v>
      </c>
      <c r="AV5" s="52" t="s">
        <v>89</v>
      </c>
      <c r="AW5" s="52" t="s">
        <v>90</v>
      </c>
      <c r="AX5" s="52" t="s">
        <v>91</v>
      </c>
      <c r="AY5" s="52" t="s">
        <v>80</v>
      </c>
      <c r="AZ5" s="52" t="s">
        <v>80</v>
      </c>
      <c r="BA5" s="52" t="s">
        <v>90</v>
      </c>
      <c r="BB5" s="52" t="s">
        <v>90</v>
      </c>
      <c r="BC5" s="52" t="s">
        <v>92</v>
      </c>
      <c r="BD5" s="52" t="s">
        <v>93</v>
      </c>
      <c r="BE5" s="52" t="s">
        <v>92</v>
      </c>
      <c r="BF5" s="49" t="s">
        <v>94</v>
      </c>
      <c r="BG5" s="50" t="s">
        <v>95</v>
      </c>
      <c r="BH5" s="50" t="s">
        <v>96</v>
      </c>
      <c r="BI5" s="52"/>
      <c r="BJ5" s="52" t="s">
        <v>97</v>
      </c>
      <c r="BK5" s="52" t="s">
        <v>98</v>
      </c>
      <c r="BL5" s="52" t="s">
        <v>98</v>
      </c>
      <c r="BM5" s="52" t="s">
        <v>99</v>
      </c>
      <c r="BN5" s="52" t="s">
        <v>99</v>
      </c>
      <c r="BO5" s="52"/>
      <c r="BP5" s="52"/>
      <c r="BQ5" s="52"/>
      <c r="BR5" s="52"/>
      <c r="BS5" s="52"/>
    </row>
    <row r="6" spans="1:71" s="2" customFormat="1" ht="36" customHeight="1">
      <c r="A6" s="8">
        <v>201</v>
      </c>
      <c r="B6" s="9" t="s">
        <v>100</v>
      </c>
      <c r="C6" s="10">
        <f>SUM(C7)</f>
        <v>13</v>
      </c>
      <c r="D6" s="10">
        <f>SUM(D7)</f>
        <v>13</v>
      </c>
      <c r="E6" s="10">
        <f aca="true" t="shared" si="0" ref="E6:BP7">SUM(E7)</f>
        <v>0</v>
      </c>
      <c r="F6" s="10">
        <f t="shared" si="0"/>
        <v>0</v>
      </c>
      <c r="G6" s="10">
        <f t="shared" si="0"/>
        <v>4</v>
      </c>
      <c r="H6" s="11">
        <f t="shared" si="0"/>
        <v>0</v>
      </c>
      <c r="I6" s="11">
        <f t="shared" si="0"/>
        <v>0</v>
      </c>
      <c r="J6" s="30">
        <f t="shared" si="0"/>
        <v>136.641</v>
      </c>
      <c r="K6" s="30">
        <f t="shared" si="0"/>
        <v>52.489999999999995</v>
      </c>
      <c r="L6" s="30">
        <f t="shared" si="0"/>
        <v>14.36</v>
      </c>
      <c r="M6" s="30">
        <f t="shared" si="0"/>
        <v>36.65</v>
      </c>
      <c r="N6" s="30">
        <f t="shared" si="0"/>
        <v>1.48</v>
      </c>
      <c r="O6" s="31">
        <f t="shared" si="0"/>
        <v>0</v>
      </c>
      <c r="P6" s="31">
        <f t="shared" si="0"/>
        <v>0</v>
      </c>
      <c r="Q6" s="31">
        <f t="shared" si="0"/>
        <v>0</v>
      </c>
      <c r="R6" s="31">
        <f t="shared" si="0"/>
        <v>0</v>
      </c>
      <c r="S6" s="30">
        <f t="shared" si="0"/>
        <v>83.474</v>
      </c>
      <c r="T6" s="30">
        <f t="shared" si="0"/>
        <v>4.75</v>
      </c>
      <c r="U6" s="30">
        <f t="shared" si="0"/>
        <v>15.25</v>
      </c>
      <c r="V6" s="31">
        <f t="shared" si="0"/>
        <v>0</v>
      </c>
      <c r="W6" s="31">
        <f t="shared" si="0"/>
        <v>0</v>
      </c>
      <c r="X6" s="31">
        <f t="shared" si="0"/>
        <v>0</v>
      </c>
      <c r="Y6" s="31">
        <f t="shared" si="0"/>
        <v>0</v>
      </c>
      <c r="Z6" s="30">
        <f t="shared" si="0"/>
        <v>3.808</v>
      </c>
      <c r="AA6" s="31">
        <f t="shared" si="0"/>
        <v>0</v>
      </c>
      <c r="AB6" s="31">
        <f t="shared" si="0"/>
        <v>0</v>
      </c>
      <c r="AC6" s="31">
        <f t="shared" si="0"/>
        <v>0</v>
      </c>
      <c r="AD6" s="31">
        <f t="shared" si="0"/>
        <v>0</v>
      </c>
      <c r="AE6" s="31">
        <f t="shared" si="0"/>
        <v>0</v>
      </c>
      <c r="AF6" s="31">
        <f t="shared" si="0"/>
        <v>0</v>
      </c>
      <c r="AG6" s="31">
        <f t="shared" si="0"/>
        <v>0</v>
      </c>
      <c r="AH6" s="31">
        <f t="shared" si="0"/>
        <v>0</v>
      </c>
      <c r="AI6" s="31">
        <f t="shared" si="0"/>
        <v>0</v>
      </c>
      <c r="AJ6" s="31">
        <f t="shared" si="0"/>
        <v>0</v>
      </c>
      <c r="AK6" s="31">
        <f t="shared" si="0"/>
        <v>0</v>
      </c>
      <c r="AL6" s="31">
        <f t="shared" si="0"/>
        <v>0</v>
      </c>
      <c r="AM6" s="31">
        <f t="shared" si="0"/>
        <v>0</v>
      </c>
      <c r="AN6" s="30">
        <f t="shared" si="0"/>
        <v>0.51</v>
      </c>
      <c r="AO6" s="30">
        <f t="shared" si="0"/>
        <v>0.156</v>
      </c>
      <c r="AP6" s="31">
        <f t="shared" si="0"/>
        <v>9</v>
      </c>
      <c r="AQ6" s="31">
        <f t="shared" si="0"/>
        <v>0</v>
      </c>
      <c r="AR6" s="31">
        <f t="shared" si="0"/>
        <v>50</v>
      </c>
      <c r="AS6" s="30">
        <f t="shared" si="0"/>
        <v>0.677</v>
      </c>
      <c r="AT6" s="31">
        <f t="shared" si="0"/>
        <v>0</v>
      </c>
      <c r="AU6" s="31">
        <f t="shared" si="0"/>
        <v>0</v>
      </c>
      <c r="AV6" s="30">
        <f t="shared" si="0"/>
        <v>0</v>
      </c>
      <c r="AW6" s="31">
        <f t="shared" si="0"/>
        <v>0</v>
      </c>
      <c r="AX6" s="31">
        <f t="shared" si="0"/>
        <v>0</v>
      </c>
      <c r="AY6" s="31">
        <f t="shared" si="0"/>
        <v>0</v>
      </c>
      <c r="AZ6" s="31">
        <f t="shared" si="0"/>
        <v>0</v>
      </c>
      <c r="BA6" s="31">
        <f t="shared" si="0"/>
        <v>0</v>
      </c>
      <c r="BB6" s="31">
        <f t="shared" si="0"/>
        <v>0</v>
      </c>
      <c r="BC6" s="31">
        <f t="shared" si="0"/>
        <v>0</v>
      </c>
      <c r="BD6" s="31">
        <f t="shared" si="0"/>
        <v>0</v>
      </c>
      <c r="BE6" s="31">
        <f t="shared" si="0"/>
        <v>0</v>
      </c>
      <c r="BF6" s="30">
        <f t="shared" si="0"/>
        <v>0.56</v>
      </c>
      <c r="BG6" s="30">
        <f t="shared" si="0"/>
        <v>0.11699999999999999</v>
      </c>
      <c r="BH6" s="30">
        <f t="shared" si="0"/>
        <v>0</v>
      </c>
      <c r="BI6" s="30">
        <f t="shared" si="0"/>
        <v>0</v>
      </c>
      <c r="BJ6" s="31">
        <f t="shared" si="0"/>
        <v>0</v>
      </c>
      <c r="BK6" s="31">
        <f t="shared" si="0"/>
        <v>0</v>
      </c>
      <c r="BL6" s="31">
        <f t="shared" si="0"/>
        <v>0</v>
      </c>
      <c r="BM6" s="31">
        <f t="shared" si="0"/>
        <v>0</v>
      </c>
      <c r="BN6" s="31">
        <f t="shared" si="0"/>
        <v>0</v>
      </c>
      <c r="BO6" s="31">
        <f t="shared" si="0"/>
        <v>0</v>
      </c>
      <c r="BP6" s="31">
        <f t="shared" si="0"/>
        <v>0</v>
      </c>
      <c r="BQ6" s="31">
        <f aca="true" t="shared" si="1" ref="BQ6:BS7">SUM(BQ7)</f>
        <v>0</v>
      </c>
      <c r="BR6" s="31">
        <f t="shared" si="1"/>
        <v>0</v>
      </c>
      <c r="BS6" s="31">
        <f t="shared" si="1"/>
        <v>0</v>
      </c>
    </row>
    <row r="7" spans="1:71" s="2" customFormat="1" ht="36" customHeight="1">
      <c r="A7" s="8">
        <v>20103</v>
      </c>
      <c r="B7" s="12" t="s">
        <v>101</v>
      </c>
      <c r="C7" s="11">
        <f>SUM(C8)</f>
        <v>13</v>
      </c>
      <c r="D7" s="11">
        <f>SUM(D8)</f>
        <v>13</v>
      </c>
      <c r="E7" s="11">
        <f t="shared" si="0"/>
        <v>0</v>
      </c>
      <c r="F7" s="11">
        <f t="shared" si="0"/>
        <v>0</v>
      </c>
      <c r="G7" s="11">
        <f t="shared" si="0"/>
        <v>4</v>
      </c>
      <c r="H7" s="11">
        <f t="shared" si="0"/>
        <v>0</v>
      </c>
      <c r="I7" s="11">
        <f t="shared" si="0"/>
        <v>0</v>
      </c>
      <c r="J7" s="30">
        <f t="shared" si="0"/>
        <v>136.641</v>
      </c>
      <c r="K7" s="30">
        <f t="shared" si="0"/>
        <v>52.489999999999995</v>
      </c>
      <c r="L7" s="30">
        <f t="shared" si="0"/>
        <v>14.36</v>
      </c>
      <c r="M7" s="30">
        <f t="shared" si="0"/>
        <v>36.65</v>
      </c>
      <c r="N7" s="30">
        <f t="shared" si="0"/>
        <v>1.48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0">
        <f t="shared" si="0"/>
        <v>83.474</v>
      </c>
      <c r="T7" s="30">
        <f t="shared" si="0"/>
        <v>4.75</v>
      </c>
      <c r="U7" s="30">
        <f t="shared" si="0"/>
        <v>15.25</v>
      </c>
      <c r="V7" s="31">
        <f t="shared" si="0"/>
        <v>0</v>
      </c>
      <c r="W7" s="31">
        <f t="shared" si="0"/>
        <v>0</v>
      </c>
      <c r="X7" s="31">
        <f t="shared" si="0"/>
        <v>0</v>
      </c>
      <c r="Y7" s="31">
        <f t="shared" si="0"/>
        <v>0</v>
      </c>
      <c r="Z7" s="30">
        <f t="shared" si="0"/>
        <v>3.808</v>
      </c>
      <c r="AA7" s="31">
        <f t="shared" si="0"/>
        <v>0</v>
      </c>
      <c r="AB7" s="31">
        <f t="shared" si="0"/>
        <v>0</v>
      </c>
      <c r="AC7" s="31">
        <f t="shared" si="0"/>
        <v>0</v>
      </c>
      <c r="AD7" s="31">
        <f t="shared" si="0"/>
        <v>0</v>
      </c>
      <c r="AE7" s="31">
        <f t="shared" si="0"/>
        <v>0</v>
      </c>
      <c r="AF7" s="31">
        <f t="shared" si="0"/>
        <v>0</v>
      </c>
      <c r="AG7" s="31">
        <f t="shared" si="0"/>
        <v>0</v>
      </c>
      <c r="AH7" s="31">
        <f t="shared" si="0"/>
        <v>0</v>
      </c>
      <c r="AI7" s="31">
        <f t="shared" si="0"/>
        <v>0</v>
      </c>
      <c r="AJ7" s="31">
        <f t="shared" si="0"/>
        <v>0</v>
      </c>
      <c r="AK7" s="31">
        <f t="shared" si="0"/>
        <v>0</v>
      </c>
      <c r="AL7" s="31">
        <f t="shared" si="0"/>
        <v>0</v>
      </c>
      <c r="AM7" s="31">
        <f t="shared" si="0"/>
        <v>0</v>
      </c>
      <c r="AN7" s="30">
        <f t="shared" si="0"/>
        <v>0.51</v>
      </c>
      <c r="AO7" s="30">
        <f t="shared" si="0"/>
        <v>0.156</v>
      </c>
      <c r="AP7" s="31">
        <f t="shared" si="0"/>
        <v>9</v>
      </c>
      <c r="AQ7" s="31">
        <f t="shared" si="0"/>
        <v>0</v>
      </c>
      <c r="AR7" s="31">
        <f t="shared" si="0"/>
        <v>50</v>
      </c>
      <c r="AS7" s="30">
        <f t="shared" si="0"/>
        <v>0.677</v>
      </c>
      <c r="AT7" s="31">
        <f t="shared" si="0"/>
        <v>0</v>
      </c>
      <c r="AU7" s="31">
        <f t="shared" si="0"/>
        <v>0</v>
      </c>
      <c r="AV7" s="30">
        <f t="shared" si="0"/>
        <v>0</v>
      </c>
      <c r="AW7" s="31">
        <f t="shared" si="0"/>
        <v>0</v>
      </c>
      <c r="AX7" s="31">
        <f t="shared" si="0"/>
        <v>0</v>
      </c>
      <c r="AY7" s="31">
        <f t="shared" si="0"/>
        <v>0</v>
      </c>
      <c r="AZ7" s="31">
        <f t="shared" si="0"/>
        <v>0</v>
      </c>
      <c r="BA7" s="31">
        <f t="shared" si="0"/>
        <v>0</v>
      </c>
      <c r="BB7" s="31">
        <f t="shared" si="0"/>
        <v>0</v>
      </c>
      <c r="BC7" s="31">
        <f t="shared" si="0"/>
        <v>0</v>
      </c>
      <c r="BD7" s="31">
        <f t="shared" si="0"/>
        <v>0</v>
      </c>
      <c r="BE7" s="31">
        <f t="shared" si="0"/>
        <v>0</v>
      </c>
      <c r="BF7" s="30">
        <f t="shared" si="0"/>
        <v>0.56</v>
      </c>
      <c r="BG7" s="30">
        <f t="shared" si="0"/>
        <v>0.11699999999999999</v>
      </c>
      <c r="BH7" s="30">
        <f t="shared" si="0"/>
        <v>0</v>
      </c>
      <c r="BI7" s="30">
        <f t="shared" si="0"/>
        <v>0</v>
      </c>
      <c r="BJ7" s="31">
        <f t="shared" si="0"/>
        <v>0</v>
      </c>
      <c r="BK7" s="31">
        <f t="shared" si="0"/>
        <v>0</v>
      </c>
      <c r="BL7" s="31">
        <f t="shared" si="0"/>
        <v>0</v>
      </c>
      <c r="BM7" s="31">
        <f t="shared" si="0"/>
        <v>0</v>
      </c>
      <c r="BN7" s="31">
        <f t="shared" si="0"/>
        <v>0</v>
      </c>
      <c r="BO7" s="31">
        <f t="shared" si="0"/>
        <v>0</v>
      </c>
      <c r="BP7" s="31">
        <f t="shared" si="0"/>
        <v>0</v>
      </c>
      <c r="BQ7" s="31">
        <f t="shared" si="1"/>
        <v>0</v>
      </c>
      <c r="BR7" s="31">
        <f t="shared" si="1"/>
        <v>0</v>
      </c>
      <c r="BS7" s="31">
        <f t="shared" si="1"/>
        <v>0</v>
      </c>
    </row>
    <row r="8" spans="1:71" s="2" customFormat="1" ht="36" customHeight="1">
      <c r="A8" s="13"/>
      <c r="B8" s="14" t="s">
        <v>102</v>
      </c>
      <c r="C8" s="11">
        <f>SUM(D8:F8)</f>
        <v>13</v>
      </c>
      <c r="D8" s="15">
        <v>13</v>
      </c>
      <c r="E8" s="16"/>
      <c r="F8" s="16"/>
      <c r="G8" s="16">
        <v>4</v>
      </c>
      <c r="H8" s="16"/>
      <c r="I8" s="16"/>
      <c r="J8" s="30">
        <f aca="true" t="shared" si="2" ref="J8:J13">SUM(K8,S8,AS8,BI8,BO8)</f>
        <v>136.641</v>
      </c>
      <c r="K8" s="32">
        <f>SUM(L8:R8)</f>
        <v>52.489999999999995</v>
      </c>
      <c r="L8" s="32">
        <v>14.36</v>
      </c>
      <c r="M8" s="32">
        <v>36.65</v>
      </c>
      <c r="N8" s="32">
        <v>1.48</v>
      </c>
      <c r="O8" s="32"/>
      <c r="P8" s="32"/>
      <c r="Q8" s="32"/>
      <c r="R8" s="32"/>
      <c r="S8" s="30">
        <f aca="true" t="shared" si="3" ref="S8:S13">SUM(T8:AR8)</f>
        <v>83.474</v>
      </c>
      <c r="T8" s="32">
        <v>4.75</v>
      </c>
      <c r="U8" s="32">
        <v>15.25</v>
      </c>
      <c r="V8" s="32"/>
      <c r="W8" s="32"/>
      <c r="X8" s="32"/>
      <c r="Y8" s="32"/>
      <c r="Z8" s="32">
        <v>3.808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>
        <v>0.51</v>
      </c>
      <c r="AO8" s="32">
        <f>SUM(C8*0.012)</f>
        <v>0.156</v>
      </c>
      <c r="AP8" s="44">
        <v>9</v>
      </c>
      <c r="AQ8" s="44"/>
      <c r="AR8" s="44">
        <v>50</v>
      </c>
      <c r="AS8" s="30">
        <f aca="true" t="shared" si="4" ref="AS8:AS13">SUM(AT8:BH8)</f>
        <v>0.677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>
        <v>0.56</v>
      </c>
      <c r="BG8" s="32">
        <f>SUM(C8*0.009)</f>
        <v>0.11699999999999999</v>
      </c>
      <c r="BH8" s="32"/>
      <c r="BI8" s="32">
        <f>SUM(BJ8:BN8)</f>
        <v>0</v>
      </c>
      <c r="BJ8" s="32"/>
      <c r="BK8" s="32"/>
      <c r="BL8" s="32"/>
      <c r="BM8" s="32"/>
      <c r="BN8" s="32"/>
      <c r="BO8" s="31">
        <f>SUM(BP8:BS8)</f>
        <v>0</v>
      </c>
      <c r="BP8" s="32"/>
      <c r="BQ8" s="32"/>
      <c r="BR8" s="32"/>
      <c r="BS8" s="32"/>
    </row>
    <row r="9" spans="1:71" s="2" customFormat="1" ht="36" customHeight="1">
      <c r="A9" s="8">
        <v>208</v>
      </c>
      <c r="B9" s="9" t="s">
        <v>103</v>
      </c>
      <c r="C9" s="17">
        <f>SUM(C10)</f>
        <v>2</v>
      </c>
      <c r="D9" s="11">
        <f aca="true" t="shared" si="5" ref="D9:BI9">SUM(D10)</f>
        <v>0</v>
      </c>
      <c r="E9" s="11">
        <f t="shared" si="5"/>
        <v>0</v>
      </c>
      <c r="F9" s="11">
        <f t="shared" si="5"/>
        <v>2</v>
      </c>
      <c r="G9" s="11">
        <f t="shared" si="5"/>
        <v>0</v>
      </c>
      <c r="H9" s="11">
        <f t="shared" si="5"/>
        <v>0</v>
      </c>
      <c r="I9" s="11">
        <f t="shared" si="5"/>
        <v>0</v>
      </c>
      <c r="J9" s="11">
        <f t="shared" si="5"/>
        <v>8.41</v>
      </c>
      <c r="K9" s="11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1">
        <f t="shared" si="5"/>
        <v>0</v>
      </c>
      <c r="P9" s="11">
        <f t="shared" si="5"/>
        <v>0</v>
      </c>
      <c r="Q9" s="11">
        <f t="shared" si="5"/>
        <v>0</v>
      </c>
      <c r="R9" s="11">
        <f t="shared" si="5"/>
        <v>0</v>
      </c>
      <c r="S9" s="30">
        <f t="shared" si="5"/>
        <v>0.322</v>
      </c>
      <c r="T9" s="11">
        <f t="shared" si="5"/>
        <v>0</v>
      </c>
      <c r="U9" s="30">
        <f t="shared" si="5"/>
        <v>0</v>
      </c>
      <c r="V9" s="11">
        <f t="shared" si="5"/>
        <v>0</v>
      </c>
      <c r="W9" s="11">
        <f t="shared" si="5"/>
        <v>0</v>
      </c>
      <c r="X9" s="11">
        <f t="shared" si="5"/>
        <v>0</v>
      </c>
      <c r="Y9" s="11">
        <f t="shared" si="5"/>
        <v>0</v>
      </c>
      <c r="Z9" s="30">
        <f t="shared" si="5"/>
        <v>0.238</v>
      </c>
      <c r="AA9" s="11">
        <f t="shared" si="5"/>
        <v>0</v>
      </c>
      <c r="AB9" s="11">
        <f t="shared" si="5"/>
        <v>0</v>
      </c>
      <c r="AC9" s="11">
        <f t="shared" si="5"/>
        <v>0</v>
      </c>
      <c r="AD9" s="11">
        <f t="shared" si="5"/>
        <v>0</v>
      </c>
      <c r="AE9" s="11">
        <f t="shared" si="5"/>
        <v>0</v>
      </c>
      <c r="AF9" s="11">
        <f t="shared" si="5"/>
        <v>0</v>
      </c>
      <c r="AG9" s="11">
        <f t="shared" si="5"/>
        <v>0</v>
      </c>
      <c r="AH9" s="11">
        <f t="shared" si="5"/>
        <v>0</v>
      </c>
      <c r="AI9" s="11">
        <f t="shared" si="5"/>
        <v>0</v>
      </c>
      <c r="AJ9" s="11">
        <f t="shared" si="5"/>
        <v>0</v>
      </c>
      <c r="AK9" s="11">
        <f t="shared" si="5"/>
        <v>0</v>
      </c>
      <c r="AL9" s="11">
        <f t="shared" si="5"/>
        <v>0</v>
      </c>
      <c r="AM9" s="11">
        <f t="shared" si="5"/>
        <v>0</v>
      </c>
      <c r="AN9" s="11">
        <f t="shared" si="5"/>
        <v>0</v>
      </c>
      <c r="AO9" s="30">
        <f t="shared" si="5"/>
        <v>0.024</v>
      </c>
      <c r="AP9" s="11">
        <f t="shared" si="5"/>
        <v>0</v>
      </c>
      <c r="AQ9" s="11">
        <f t="shared" si="5"/>
        <v>0</v>
      </c>
      <c r="AR9" s="11">
        <f t="shared" si="5"/>
        <v>0.06</v>
      </c>
      <c r="AS9" s="45">
        <f t="shared" si="5"/>
        <v>8.088000000000001</v>
      </c>
      <c r="AT9" s="11">
        <f t="shared" si="5"/>
        <v>0</v>
      </c>
      <c r="AU9" s="11">
        <f t="shared" si="5"/>
        <v>8.07</v>
      </c>
      <c r="AV9" s="11">
        <f t="shared" si="5"/>
        <v>0</v>
      </c>
      <c r="AW9" s="11">
        <f t="shared" si="5"/>
        <v>0</v>
      </c>
      <c r="AX9" s="11">
        <f t="shared" si="5"/>
        <v>0</v>
      </c>
      <c r="AY9" s="11">
        <f t="shared" si="5"/>
        <v>0</v>
      </c>
      <c r="AZ9" s="11">
        <f t="shared" si="5"/>
        <v>0</v>
      </c>
      <c r="BA9" s="11">
        <f t="shared" si="5"/>
        <v>0</v>
      </c>
      <c r="BB9" s="11">
        <f t="shared" si="5"/>
        <v>0</v>
      </c>
      <c r="BC9" s="11">
        <f t="shared" si="5"/>
        <v>0</v>
      </c>
      <c r="BD9" s="11">
        <f t="shared" si="5"/>
        <v>0</v>
      </c>
      <c r="BE9" s="11">
        <f t="shared" si="5"/>
        <v>0</v>
      </c>
      <c r="BF9" s="11">
        <f t="shared" si="5"/>
        <v>0</v>
      </c>
      <c r="BG9" s="30">
        <f t="shared" si="5"/>
        <v>0.018</v>
      </c>
      <c r="BH9" s="11">
        <f t="shared" si="5"/>
        <v>0</v>
      </c>
      <c r="BI9" s="11">
        <f t="shared" si="5"/>
        <v>0</v>
      </c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2" customFormat="1" ht="36" customHeight="1">
      <c r="A10" s="18"/>
      <c r="B10" s="19" t="s">
        <v>104</v>
      </c>
      <c r="C10" s="11">
        <f>SUM(D10:F10)</f>
        <v>2</v>
      </c>
      <c r="D10" s="16"/>
      <c r="E10" s="16"/>
      <c r="F10" s="15">
        <v>2</v>
      </c>
      <c r="G10" s="16"/>
      <c r="H10" s="16"/>
      <c r="I10" s="16"/>
      <c r="J10" s="30">
        <f t="shared" si="2"/>
        <v>8.41</v>
      </c>
      <c r="K10" s="32">
        <f>SUM(L10:R10)</f>
        <v>0</v>
      </c>
      <c r="L10" s="32"/>
      <c r="M10" s="32"/>
      <c r="N10" s="32"/>
      <c r="O10" s="32"/>
      <c r="P10" s="32"/>
      <c r="Q10" s="32"/>
      <c r="R10" s="32"/>
      <c r="S10" s="30">
        <f t="shared" si="3"/>
        <v>0.322</v>
      </c>
      <c r="T10" s="32"/>
      <c r="U10" s="32"/>
      <c r="V10" s="32"/>
      <c r="W10" s="32"/>
      <c r="X10" s="32"/>
      <c r="Y10" s="42"/>
      <c r="Z10" s="32">
        <v>0.238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>
        <f>SUM(C10*0.012)</f>
        <v>0.024</v>
      </c>
      <c r="AP10" s="32"/>
      <c r="AQ10" s="32"/>
      <c r="AR10" s="32">
        <f>SUM(F10*0.03)</f>
        <v>0.06</v>
      </c>
      <c r="AS10" s="30">
        <f t="shared" si="4"/>
        <v>8.088000000000001</v>
      </c>
      <c r="AT10" s="32"/>
      <c r="AU10" s="32">
        <v>8.07</v>
      </c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>
        <f>SUM(C10*0.009)</f>
        <v>0.018</v>
      </c>
      <c r="BH10" s="32"/>
      <c r="BI10" s="32">
        <f>SUM(BJ10:BN10)</f>
        <v>0</v>
      </c>
      <c r="BJ10" s="32"/>
      <c r="BK10" s="32"/>
      <c r="BL10" s="32"/>
      <c r="BM10" s="32"/>
      <c r="BN10" s="32"/>
      <c r="BO10" s="31">
        <f>SUM(BP10:BS10)</f>
        <v>0</v>
      </c>
      <c r="BP10" s="32"/>
      <c r="BQ10" s="32"/>
      <c r="BR10" s="32"/>
      <c r="BS10" s="32"/>
    </row>
    <row r="11" spans="1:71" s="2" customFormat="1" ht="36" customHeight="1">
      <c r="A11" s="8">
        <v>221</v>
      </c>
      <c r="B11" s="9" t="s">
        <v>105</v>
      </c>
      <c r="C11" s="20">
        <f>SUM(C12)</f>
        <v>0</v>
      </c>
      <c r="D11" s="20">
        <f aca="true" t="shared" si="6" ref="D11:BO12">SUM(D12)</f>
        <v>0</v>
      </c>
      <c r="E11" s="20">
        <f t="shared" si="6"/>
        <v>0</v>
      </c>
      <c r="F11" s="20">
        <f t="shared" si="6"/>
        <v>0</v>
      </c>
      <c r="G11" s="20">
        <f t="shared" si="6"/>
        <v>0</v>
      </c>
      <c r="H11" s="20">
        <f t="shared" si="6"/>
        <v>0</v>
      </c>
      <c r="I11" s="20">
        <f t="shared" si="6"/>
        <v>0</v>
      </c>
      <c r="J11" s="30">
        <f t="shared" si="2"/>
        <v>6.37</v>
      </c>
      <c r="K11" s="33">
        <f t="shared" si="6"/>
        <v>0</v>
      </c>
      <c r="L11" s="33">
        <f t="shared" si="6"/>
        <v>0</v>
      </c>
      <c r="M11" s="33">
        <f t="shared" si="6"/>
        <v>0</v>
      </c>
      <c r="N11" s="33">
        <f t="shared" si="6"/>
        <v>0</v>
      </c>
      <c r="O11" s="33">
        <f t="shared" si="6"/>
        <v>0</v>
      </c>
      <c r="P11" s="33">
        <f t="shared" si="6"/>
        <v>0</v>
      </c>
      <c r="Q11" s="33">
        <f t="shared" si="6"/>
        <v>0</v>
      </c>
      <c r="R11" s="33">
        <f t="shared" si="6"/>
        <v>0</v>
      </c>
      <c r="S11" s="30">
        <f t="shared" si="3"/>
        <v>0</v>
      </c>
      <c r="T11" s="38">
        <f t="shared" si="6"/>
        <v>0</v>
      </c>
      <c r="U11" s="33">
        <f t="shared" si="6"/>
        <v>0</v>
      </c>
      <c r="V11" s="39">
        <f t="shared" si="6"/>
        <v>0</v>
      </c>
      <c r="W11" s="39">
        <f t="shared" si="6"/>
        <v>0</v>
      </c>
      <c r="X11" s="39">
        <f t="shared" si="6"/>
        <v>0</v>
      </c>
      <c r="Y11" s="39">
        <f t="shared" si="6"/>
        <v>0</v>
      </c>
      <c r="Z11" s="33">
        <f t="shared" si="6"/>
        <v>0</v>
      </c>
      <c r="AA11" s="39">
        <f t="shared" si="6"/>
        <v>0</v>
      </c>
      <c r="AB11" s="33">
        <f t="shared" si="6"/>
        <v>0</v>
      </c>
      <c r="AC11" s="33">
        <f t="shared" si="6"/>
        <v>0</v>
      </c>
      <c r="AD11" s="33">
        <f t="shared" si="6"/>
        <v>0</v>
      </c>
      <c r="AE11" s="39">
        <f t="shared" si="6"/>
        <v>0</v>
      </c>
      <c r="AF11" s="33">
        <f t="shared" si="6"/>
        <v>0</v>
      </c>
      <c r="AG11" s="33">
        <f t="shared" si="6"/>
        <v>0</v>
      </c>
      <c r="AH11" s="33">
        <f t="shared" si="6"/>
        <v>0</v>
      </c>
      <c r="AI11" s="33">
        <f t="shared" si="6"/>
        <v>0</v>
      </c>
      <c r="AJ11" s="33">
        <f t="shared" si="6"/>
        <v>0</v>
      </c>
      <c r="AK11" s="33">
        <f t="shared" si="6"/>
        <v>0</v>
      </c>
      <c r="AL11" s="33">
        <f t="shared" si="6"/>
        <v>0</v>
      </c>
      <c r="AM11" s="33">
        <f t="shared" si="6"/>
        <v>0</v>
      </c>
      <c r="AN11" s="33">
        <f t="shared" si="6"/>
        <v>0</v>
      </c>
      <c r="AO11" s="33">
        <f t="shared" si="6"/>
        <v>0</v>
      </c>
      <c r="AP11" s="33">
        <f t="shared" si="6"/>
        <v>0</v>
      </c>
      <c r="AQ11" s="33">
        <f t="shared" si="6"/>
        <v>0</v>
      </c>
      <c r="AR11" s="33">
        <f t="shared" si="6"/>
        <v>0</v>
      </c>
      <c r="AS11" s="30">
        <f t="shared" si="4"/>
        <v>6.37</v>
      </c>
      <c r="AT11" s="39">
        <f t="shared" si="6"/>
        <v>0</v>
      </c>
      <c r="AU11" s="33">
        <f t="shared" si="6"/>
        <v>0</v>
      </c>
      <c r="AV11" s="33">
        <f t="shared" si="6"/>
        <v>0</v>
      </c>
      <c r="AW11" s="33">
        <f t="shared" si="6"/>
        <v>0</v>
      </c>
      <c r="AX11" s="39">
        <f t="shared" si="6"/>
        <v>0</v>
      </c>
      <c r="AY11" s="33">
        <f t="shared" si="6"/>
        <v>0</v>
      </c>
      <c r="AZ11" s="33">
        <f t="shared" si="6"/>
        <v>0</v>
      </c>
      <c r="BA11" s="33">
        <f t="shared" si="6"/>
        <v>0</v>
      </c>
      <c r="BB11" s="33">
        <f t="shared" si="6"/>
        <v>0</v>
      </c>
      <c r="BC11" s="33">
        <f t="shared" si="6"/>
        <v>0</v>
      </c>
      <c r="BD11" s="33">
        <f t="shared" si="6"/>
        <v>6.37</v>
      </c>
      <c r="BE11" s="33">
        <f t="shared" si="6"/>
        <v>0</v>
      </c>
      <c r="BF11" s="33">
        <f t="shared" si="6"/>
        <v>0</v>
      </c>
      <c r="BG11" s="33">
        <f t="shared" si="6"/>
        <v>0</v>
      </c>
      <c r="BH11" s="39">
        <f t="shared" si="6"/>
        <v>0</v>
      </c>
      <c r="BI11" s="33">
        <f t="shared" si="6"/>
        <v>0</v>
      </c>
      <c r="BJ11" s="33">
        <f t="shared" si="6"/>
        <v>0</v>
      </c>
      <c r="BK11" s="33">
        <f t="shared" si="6"/>
        <v>0</v>
      </c>
      <c r="BL11" s="33">
        <f t="shared" si="6"/>
        <v>0</v>
      </c>
      <c r="BM11" s="33">
        <f t="shared" si="6"/>
        <v>0</v>
      </c>
      <c r="BN11" s="33">
        <f t="shared" si="6"/>
        <v>0</v>
      </c>
      <c r="BO11" s="33">
        <f t="shared" si="6"/>
        <v>0</v>
      </c>
      <c r="BP11" s="33">
        <f aca="true" t="shared" si="7" ref="BP11:BS12">SUM(BP12)</f>
        <v>0</v>
      </c>
      <c r="BQ11" s="33">
        <f t="shared" si="7"/>
        <v>0</v>
      </c>
      <c r="BR11" s="33">
        <f t="shared" si="7"/>
        <v>0</v>
      </c>
      <c r="BS11" s="33">
        <f t="shared" si="7"/>
        <v>0</v>
      </c>
    </row>
    <row r="12" spans="1:71" s="2" customFormat="1" ht="36" customHeight="1">
      <c r="A12" s="18">
        <v>22102</v>
      </c>
      <c r="B12" s="21" t="s">
        <v>106</v>
      </c>
      <c r="C12" s="20">
        <f>SUM(C13)</f>
        <v>0</v>
      </c>
      <c r="D12" s="20">
        <f t="shared" si="6"/>
        <v>0</v>
      </c>
      <c r="E12" s="20">
        <f t="shared" si="6"/>
        <v>0</v>
      </c>
      <c r="F12" s="20">
        <f t="shared" si="6"/>
        <v>0</v>
      </c>
      <c r="G12" s="20">
        <f t="shared" si="6"/>
        <v>0</v>
      </c>
      <c r="H12" s="20">
        <f t="shared" si="6"/>
        <v>0</v>
      </c>
      <c r="I12" s="20">
        <f t="shared" si="6"/>
        <v>0</v>
      </c>
      <c r="J12" s="30">
        <f t="shared" si="2"/>
        <v>6.37</v>
      </c>
      <c r="K12" s="33">
        <f t="shared" si="6"/>
        <v>0</v>
      </c>
      <c r="L12" s="33">
        <f t="shared" si="6"/>
        <v>0</v>
      </c>
      <c r="M12" s="33">
        <f t="shared" si="6"/>
        <v>0</v>
      </c>
      <c r="N12" s="33">
        <f t="shared" si="6"/>
        <v>0</v>
      </c>
      <c r="O12" s="33">
        <f t="shared" si="6"/>
        <v>0</v>
      </c>
      <c r="P12" s="33">
        <f t="shared" si="6"/>
        <v>0</v>
      </c>
      <c r="Q12" s="33">
        <f t="shared" si="6"/>
        <v>0</v>
      </c>
      <c r="R12" s="33">
        <f t="shared" si="6"/>
        <v>0</v>
      </c>
      <c r="S12" s="30">
        <f t="shared" si="3"/>
        <v>0</v>
      </c>
      <c r="T12" s="38">
        <f t="shared" si="6"/>
        <v>0</v>
      </c>
      <c r="U12" s="33">
        <f t="shared" si="6"/>
        <v>0</v>
      </c>
      <c r="V12" s="39">
        <f t="shared" si="6"/>
        <v>0</v>
      </c>
      <c r="W12" s="39">
        <f t="shared" si="6"/>
        <v>0</v>
      </c>
      <c r="X12" s="39">
        <f t="shared" si="6"/>
        <v>0</v>
      </c>
      <c r="Y12" s="39">
        <f t="shared" si="6"/>
        <v>0</v>
      </c>
      <c r="Z12" s="33">
        <f t="shared" si="6"/>
        <v>0</v>
      </c>
      <c r="AA12" s="39">
        <f t="shared" si="6"/>
        <v>0</v>
      </c>
      <c r="AB12" s="33">
        <f t="shared" si="6"/>
        <v>0</v>
      </c>
      <c r="AC12" s="33">
        <f t="shared" si="6"/>
        <v>0</v>
      </c>
      <c r="AD12" s="33">
        <f t="shared" si="6"/>
        <v>0</v>
      </c>
      <c r="AE12" s="39">
        <f t="shared" si="6"/>
        <v>0</v>
      </c>
      <c r="AF12" s="33">
        <f t="shared" si="6"/>
        <v>0</v>
      </c>
      <c r="AG12" s="33">
        <f t="shared" si="6"/>
        <v>0</v>
      </c>
      <c r="AH12" s="33">
        <f t="shared" si="6"/>
        <v>0</v>
      </c>
      <c r="AI12" s="33">
        <f t="shared" si="6"/>
        <v>0</v>
      </c>
      <c r="AJ12" s="33">
        <f t="shared" si="6"/>
        <v>0</v>
      </c>
      <c r="AK12" s="33">
        <f t="shared" si="6"/>
        <v>0</v>
      </c>
      <c r="AL12" s="33">
        <f t="shared" si="6"/>
        <v>0</v>
      </c>
      <c r="AM12" s="33">
        <f t="shared" si="6"/>
        <v>0</v>
      </c>
      <c r="AN12" s="33">
        <f t="shared" si="6"/>
        <v>0</v>
      </c>
      <c r="AO12" s="33">
        <f t="shared" si="6"/>
        <v>0</v>
      </c>
      <c r="AP12" s="33">
        <f t="shared" si="6"/>
        <v>0</v>
      </c>
      <c r="AQ12" s="33">
        <f t="shared" si="6"/>
        <v>0</v>
      </c>
      <c r="AR12" s="33">
        <f t="shared" si="6"/>
        <v>0</v>
      </c>
      <c r="AS12" s="30">
        <f t="shared" si="4"/>
        <v>6.37</v>
      </c>
      <c r="AT12" s="39">
        <f t="shared" si="6"/>
        <v>0</v>
      </c>
      <c r="AU12" s="33">
        <f t="shared" si="6"/>
        <v>0</v>
      </c>
      <c r="AV12" s="33"/>
      <c r="AW12" s="33">
        <f t="shared" si="6"/>
        <v>0</v>
      </c>
      <c r="AX12" s="39">
        <f t="shared" si="6"/>
        <v>0</v>
      </c>
      <c r="AY12" s="33">
        <f t="shared" si="6"/>
        <v>0</v>
      </c>
      <c r="AZ12" s="33">
        <f t="shared" si="6"/>
        <v>0</v>
      </c>
      <c r="BA12" s="33">
        <f t="shared" si="6"/>
        <v>0</v>
      </c>
      <c r="BB12" s="33">
        <f t="shared" si="6"/>
        <v>0</v>
      </c>
      <c r="BC12" s="33">
        <f t="shared" si="6"/>
        <v>0</v>
      </c>
      <c r="BD12" s="33">
        <f t="shared" si="6"/>
        <v>6.37</v>
      </c>
      <c r="BE12" s="33">
        <f t="shared" si="6"/>
        <v>0</v>
      </c>
      <c r="BF12" s="33">
        <f t="shared" si="6"/>
        <v>0</v>
      </c>
      <c r="BG12" s="33">
        <f t="shared" si="6"/>
        <v>0</v>
      </c>
      <c r="BH12" s="39">
        <f t="shared" si="6"/>
        <v>0</v>
      </c>
      <c r="BI12" s="33">
        <f t="shared" si="6"/>
        <v>0</v>
      </c>
      <c r="BJ12" s="33">
        <f t="shared" si="6"/>
        <v>0</v>
      </c>
      <c r="BK12" s="33">
        <f t="shared" si="6"/>
        <v>0</v>
      </c>
      <c r="BL12" s="33">
        <f t="shared" si="6"/>
        <v>0</v>
      </c>
      <c r="BM12" s="33">
        <f t="shared" si="6"/>
        <v>0</v>
      </c>
      <c r="BN12" s="33">
        <f t="shared" si="6"/>
        <v>0</v>
      </c>
      <c r="BO12" s="33">
        <f t="shared" si="6"/>
        <v>0</v>
      </c>
      <c r="BP12" s="33">
        <f t="shared" si="7"/>
        <v>0</v>
      </c>
      <c r="BQ12" s="33">
        <f t="shared" si="7"/>
        <v>0</v>
      </c>
      <c r="BR12" s="33">
        <f t="shared" si="7"/>
        <v>0</v>
      </c>
      <c r="BS12" s="33">
        <f t="shared" si="7"/>
        <v>0</v>
      </c>
    </row>
    <row r="13" spans="1:71" s="2" customFormat="1" ht="36" customHeight="1">
      <c r="A13" s="18"/>
      <c r="B13" s="12" t="s">
        <v>107</v>
      </c>
      <c r="C13" s="11">
        <f>SUM(D13:G13)</f>
        <v>0</v>
      </c>
      <c r="D13" s="20"/>
      <c r="E13" s="20"/>
      <c r="F13" s="20"/>
      <c r="G13" s="20"/>
      <c r="H13" s="20"/>
      <c r="I13" s="20"/>
      <c r="J13" s="30">
        <f t="shared" si="2"/>
        <v>6.37</v>
      </c>
      <c r="K13" s="33">
        <f>SUM(L13,T13,AV13,BK13,BQ13)</f>
        <v>0</v>
      </c>
      <c r="L13" s="33">
        <f>SUM(M13:S13)</f>
        <v>0</v>
      </c>
      <c r="M13" s="33"/>
      <c r="N13" s="33"/>
      <c r="O13" s="33"/>
      <c r="P13" s="33"/>
      <c r="Q13" s="33"/>
      <c r="R13" s="33"/>
      <c r="S13" s="30">
        <f t="shared" si="3"/>
        <v>0</v>
      </c>
      <c r="T13" s="38"/>
      <c r="U13" s="33"/>
      <c r="V13" s="39"/>
      <c r="W13" s="39"/>
      <c r="X13" s="39"/>
      <c r="Y13" s="39"/>
      <c r="Z13" s="33"/>
      <c r="AA13" s="39"/>
      <c r="AB13" s="33"/>
      <c r="AC13" s="33"/>
      <c r="AD13" s="33"/>
      <c r="AE13" s="39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0">
        <f t="shared" si="4"/>
        <v>6.37</v>
      </c>
      <c r="AT13" s="39"/>
      <c r="AU13" s="33"/>
      <c r="AV13" s="33"/>
      <c r="AW13" s="33"/>
      <c r="AX13" s="39"/>
      <c r="AY13" s="33"/>
      <c r="AZ13" s="33"/>
      <c r="BA13" s="33"/>
      <c r="BB13" s="33"/>
      <c r="BC13" s="33"/>
      <c r="BD13" s="33">
        <v>6.37</v>
      </c>
      <c r="BE13" s="33"/>
      <c r="BF13" s="33"/>
      <c r="BG13" s="33"/>
      <c r="BH13" s="39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" customFormat="1" ht="36" customHeight="1">
      <c r="A14" s="8"/>
      <c r="B14" s="22" t="s">
        <v>108</v>
      </c>
      <c r="C14" s="23">
        <f>SUM(C6,C9,C11)</f>
        <v>15</v>
      </c>
      <c r="D14" s="23">
        <f>SUM(D6,D9,D11)</f>
        <v>13</v>
      </c>
      <c r="E14" s="23">
        <f>SUM(E6,E9,E11)</f>
        <v>0</v>
      </c>
      <c r="F14" s="23">
        <f>SUM(F6,F9,F11)</f>
        <v>2</v>
      </c>
      <c r="G14" s="23">
        <f>SUM(G6,G11)</f>
        <v>4</v>
      </c>
      <c r="H14" s="23">
        <f>SUM(H6,H11)</f>
        <v>0</v>
      </c>
      <c r="I14" s="23">
        <f>SUM(I6,I11)</f>
        <v>0</v>
      </c>
      <c r="J14" s="34">
        <f>SUM(J6,J9,J11)</f>
        <v>151.421</v>
      </c>
      <c r="K14" s="34">
        <f>SUM(K6,K9,K11)</f>
        <v>52.489999999999995</v>
      </c>
      <c r="L14" s="34">
        <f>SUM(L6,L9,L11)</f>
        <v>14.36</v>
      </c>
      <c r="M14" s="34">
        <f>SUM(M6,M9,M11)</f>
        <v>36.65</v>
      </c>
      <c r="N14" s="34">
        <f>SUM(N6,N9,N11)</f>
        <v>1.48</v>
      </c>
      <c r="O14" s="35">
        <f>SUM(O6,O11)</f>
        <v>0</v>
      </c>
      <c r="P14" s="35">
        <f>SUM(P6,P11)</f>
        <v>0</v>
      </c>
      <c r="Q14" s="35">
        <f>SUM(Q6,Q11)</f>
        <v>0</v>
      </c>
      <c r="R14" s="34">
        <f>SUM(R6,R9,R11)</f>
        <v>0</v>
      </c>
      <c r="S14" s="34">
        <f aca="true" t="shared" si="8" ref="S14:BH14">SUM(S6,S9,S11)</f>
        <v>83.796</v>
      </c>
      <c r="T14" s="34">
        <f t="shared" si="8"/>
        <v>4.75</v>
      </c>
      <c r="U14" s="34">
        <f t="shared" si="8"/>
        <v>15.25</v>
      </c>
      <c r="V14" s="34">
        <f t="shared" si="8"/>
        <v>0</v>
      </c>
      <c r="W14" s="34">
        <f t="shared" si="8"/>
        <v>0</v>
      </c>
      <c r="X14" s="34">
        <f t="shared" si="8"/>
        <v>0</v>
      </c>
      <c r="Y14" s="34">
        <f t="shared" si="8"/>
        <v>0</v>
      </c>
      <c r="Z14" s="34">
        <f t="shared" si="8"/>
        <v>4.045999999999999</v>
      </c>
      <c r="AA14" s="34">
        <f t="shared" si="8"/>
        <v>0</v>
      </c>
      <c r="AB14" s="34">
        <f t="shared" si="8"/>
        <v>0</v>
      </c>
      <c r="AC14" s="34">
        <f t="shared" si="8"/>
        <v>0</v>
      </c>
      <c r="AD14" s="34">
        <f t="shared" si="8"/>
        <v>0</v>
      </c>
      <c r="AE14" s="34">
        <f t="shared" si="8"/>
        <v>0</v>
      </c>
      <c r="AF14" s="34">
        <f t="shared" si="8"/>
        <v>0</v>
      </c>
      <c r="AG14" s="34">
        <f t="shared" si="8"/>
        <v>0</v>
      </c>
      <c r="AH14" s="34">
        <f t="shared" si="8"/>
        <v>0</v>
      </c>
      <c r="AI14" s="34">
        <f t="shared" si="8"/>
        <v>0</v>
      </c>
      <c r="AJ14" s="34">
        <f t="shared" si="8"/>
        <v>0</v>
      </c>
      <c r="AK14" s="34">
        <f t="shared" si="8"/>
        <v>0</v>
      </c>
      <c r="AL14" s="34">
        <f t="shared" si="8"/>
        <v>0</v>
      </c>
      <c r="AM14" s="34">
        <f t="shared" si="8"/>
        <v>0</v>
      </c>
      <c r="AN14" s="34">
        <f t="shared" si="8"/>
        <v>0.51</v>
      </c>
      <c r="AO14" s="34">
        <f t="shared" si="8"/>
        <v>0.18</v>
      </c>
      <c r="AP14" s="34">
        <f t="shared" si="8"/>
        <v>9</v>
      </c>
      <c r="AQ14" s="34">
        <f t="shared" si="8"/>
        <v>0</v>
      </c>
      <c r="AR14" s="34">
        <f t="shared" si="8"/>
        <v>50.06</v>
      </c>
      <c r="AS14" s="34">
        <f t="shared" si="8"/>
        <v>15.135000000000002</v>
      </c>
      <c r="AT14" s="34">
        <f t="shared" si="8"/>
        <v>0</v>
      </c>
      <c r="AU14" s="34">
        <f t="shared" si="8"/>
        <v>8.07</v>
      </c>
      <c r="AV14" s="34">
        <f t="shared" si="8"/>
        <v>0</v>
      </c>
      <c r="AW14" s="34">
        <f t="shared" si="8"/>
        <v>0</v>
      </c>
      <c r="AX14" s="34">
        <f t="shared" si="8"/>
        <v>0</v>
      </c>
      <c r="AY14" s="34">
        <f t="shared" si="8"/>
        <v>0</v>
      </c>
      <c r="AZ14" s="34">
        <f t="shared" si="8"/>
        <v>0</v>
      </c>
      <c r="BA14" s="34">
        <f t="shared" si="8"/>
        <v>0</v>
      </c>
      <c r="BB14" s="34">
        <f t="shared" si="8"/>
        <v>0</v>
      </c>
      <c r="BC14" s="34">
        <f t="shared" si="8"/>
        <v>0</v>
      </c>
      <c r="BD14" s="34">
        <f t="shared" si="8"/>
        <v>6.37</v>
      </c>
      <c r="BE14" s="34">
        <f t="shared" si="8"/>
        <v>0</v>
      </c>
      <c r="BF14" s="34">
        <f t="shared" si="8"/>
        <v>0.56</v>
      </c>
      <c r="BG14" s="34">
        <f t="shared" si="8"/>
        <v>0.13499999999999998</v>
      </c>
      <c r="BH14" s="34">
        <f t="shared" si="8"/>
        <v>0</v>
      </c>
      <c r="BI14" s="34">
        <f aca="true" t="shared" si="9" ref="BI14:BS14">SUM(BI6,BI11)</f>
        <v>0</v>
      </c>
      <c r="BJ14" s="35">
        <f t="shared" si="9"/>
        <v>0</v>
      </c>
      <c r="BK14" s="35">
        <f t="shared" si="9"/>
        <v>0</v>
      </c>
      <c r="BL14" s="35">
        <f t="shared" si="9"/>
        <v>0</v>
      </c>
      <c r="BM14" s="35">
        <f t="shared" si="9"/>
        <v>0</v>
      </c>
      <c r="BN14" s="35">
        <f t="shared" si="9"/>
        <v>0</v>
      </c>
      <c r="BO14" s="35">
        <f t="shared" si="9"/>
        <v>0</v>
      </c>
      <c r="BP14" s="35">
        <f t="shared" si="9"/>
        <v>0</v>
      </c>
      <c r="BQ14" s="35">
        <f t="shared" si="9"/>
        <v>0</v>
      </c>
      <c r="BR14" s="35">
        <f t="shared" si="9"/>
        <v>0</v>
      </c>
      <c r="BS14" s="35">
        <f t="shared" si="9"/>
        <v>0</v>
      </c>
    </row>
    <row r="15" spans="1:71" ht="14.25" customHeight="1">
      <c r="A15" s="24"/>
      <c r="B15" s="25"/>
      <c r="C15" s="26"/>
      <c r="D15" s="27"/>
      <c r="E15" s="27"/>
      <c r="F15" s="27"/>
      <c r="G15" s="28"/>
      <c r="H15" s="27"/>
      <c r="I15" s="27"/>
      <c r="J15" s="27"/>
      <c r="K15" s="36"/>
      <c r="L15" s="27"/>
      <c r="M15" s="27"/>
      <c r="N15" s="27"/>
      <c r="O15" s="27"/>
      <c r="P15" s="27"/>
      <c r="Q15" s="27"/>
      <c r="R15" s="27"/>
      <c r="S15" s="27"/>
      <c r="T15" s="36"/>
      <c r="U15" s="27"/>
      <c r="V15" s="27"/>
      <c r="W15" s="27"/>
      <c r="X15" s="27"/>
      <c r="Y15" s="27"/>
      <c r="Z15" s="27"/>
      <c r="AA15" s="43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46"/>
      <c r="AQ15" s="27"/>
      <c r="AR15" s="27"/>
      <c r="AS15" s="27"/>
      <c r="AT15" s="27"/>
      <c r="AU15" s="47"/>
      <c r="AV15" s="27"/>
      <c r="AW15" s="27"/>
      <c r="AX15" s="48"/>
      <c r="AY15" s="27"/>
      <c r="AZ15" s="27"/>
      <c r="BA15" s="27"/>
      <c r="BB15" s="36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</row>
    <row r="16" spans="3:20" ht="17.25" customHeight="1">
      <c r="C16" s="27"/>
      <c r="D16" s="27"/>
      <c r="T16" s="40"/>
    </row>
    <row r="17" spans="4:11" s="3" customFormat="1" ht="22.5" customHeight="1">
      <c r="D17" s="4"/>
      <c r="K17" s="37"/>
    </row>
    <row r="18" s="3" customFormat="1" ht="22.5" customHeight="1"/>
    <row r="19" s="3" customFormat="1" ht="22.5" customHeight="1"/>
    <row r="20" s="3" customFormat="1" ht="27" customHeight="1">
      <c r="D20" s="4" t="s">
        <v>109</v>
      </c>
    </row>
    <row r="21" s="3" customFormat="1" ht="27" customHeight="1">
      <c r="D21" s="3" t="s">
        <v>110</v>
      </c>
    </row>
    <row r="22" s="3" customFormat="1" ht="20.25" customHeight="1"/>
  </sheetData>
  <sheetProtection/>
  <mergeCells count="75">
    <mergeCell ref="K1:AV1"/>
    <mergeCell ref="C3:F3"/>
    <mergeCell ref="H3:I3"/>
    <mergeCell ref="K3:R3"/>
    <mergeCell ref="S3:AR3"/>
    <mergeCell ref="AS3:BH3"/>
    <mergeCell ref="BI3:BN3"/>
    <mergeCell ref="BO3:BS3"/>
    <mergeCell ref="Z4:AA4"/>
    <mergeCell ref="BF4:BH4"/>
    <mergeCell ref="A3:A5"/>
    <mergeCell ref="C4:C5"/>
    <mergeCell ref="D4:D5"/>
    <mergeCell ref="E4:E5"/>
    <mergeCell ref="F4:F5"/>
    <mergeCell ref="G3:G5"/>
    <mergeCell ref="H4:H5"/>
    <mergeCell ref="I4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BN4:BN5"/>
    <mergeCell ref="AZ4:AZ5"/>
    <mergeCell ref="BA4:BA5"/>
    <mergeCell ref="BB4:BB5"/>
    <mergeCell ref="BC4:BC5"/>
    <mergeCell ref="BD4:BD5"/>
    <mergeCell ref="BE4:BE5"/>
    <mergeCell ref="BO4:BO5"/>
    <mergeCell ref="BP4:BP5"/>
    <mergeCell ref="BQ4:BQ5"/>
    <mergeCell ref="BR4:BR5"/>
    <mergeCell ref="BS4:BS5"/>
    <mergeCell ref="BI4:BI5"/>
    <mergeCell ref="BJ4:BJ5"/>
    <mergeCell ref="BK4:BK5"/>
    <mergeCell ref="BL4:BL5"/>
    <mergeCell ref="BM4:BM5"/>
  </mergeCells>
  <printOptions/>
  <pageMargins left="0.35" right="0.19" top="1" bottom="1" header="0.51" footer="0.51"/>
  <pageSetup fitToHeight="1" fitToWidth="1" horizontalDpi="600" verticalDpi="600" orientation="landscape" paperSize="12" scale="73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</cp:lastModifiedBy>
  <cp:lastPrinted>2014-12-10T06:14:55Z</cp:lastPrinted>
  <dcterms:created xsi:type="dcterms:W3CDTF">2012-06-06T01:30:27Z</dcterms:created>
  <dcterms:modified xsi:type="dcterms:W3CDTF">2017-02-21T11:13:40Z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