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经济分类公开明细表" sheetId="1" r:id="rId1"/>
  </sheets>
  <definedNames/>
  <calcPr fullCalcOnLoad="1"/>
</workbook>
</file>

<file path=xl/sharedStrings.xml><?xml version="1.0" encoding="utf-8"?>
<sst xmlns="http://schemas.openxmlformats.org/spreadsheetml/2006/main" count="190" uniqueCount="167">
  <si>
    <t xml:space="preserve">   </t>
  </si>
  <si>
    <t>科目</t>
  </si>
  <si>
    <t xml:space="preserve">                                支出经济分类</t>
  </si>
  <si>
    <t>工资福利</t>
  </si>
  <si>
    <t>编号</t>
  </si>
  <si>
    <t>支出功能分类</t>
  </si>
  <si>
    <t>支出合计</t>
  </si>
  <si>
    <t>小计1</t>
  </si>
  <si>
    <t>基本工资</t>
  </si>
  <si>
    <t>津贴补贴</t>
  </si>
  <si>
    <t>奖金</t>
  </si>
  <si>
    <t>其他社会保障缴费</t>
  </si>
  <si>
    <t>其他工资福利支出</t>
  </si>
  <si>
    <t>小计</t>
  </si>
  <si>
    <t>办公费</t>
  </si>
  <si>
    <t>商品服务</t>
  </si>
  <si>
    <t>水费</t>
  </si>
  <si>
    <t>电费</t>
  </si>
  <si>
    <t>邮电费</t>
  </si>
  <si>
    <t>取暖费</t>
  </si>
  <si>
    <t>差旅费</t>
  </si>
  <si>
    <t>维修(护)费</t>
  </si>
  <si>
    <t>租赁费</t>
  </si>
  <si>
    <t>会议费</t>
  </si>
  <si>
    <t>工会经费</t>
  </si>
  <si>
    <t>福利费</t>
  </si>
  <si>
    <t>公务用车</t>
  </si>
  <si>
    <t>其他交通费用</t>
  </si>
  <si>
    <t>其他商品和服务支出</t>
  </si>
  <si>
    <t>小计3</t>
  </si>
  <si>
    <t>离休费</t>
  </si>
  <si>
    <t>退休费</t>
  </si>
  <si>
    <t>生活补助</t>
  </si>
  <si>
    <t>医疗费</t>
  </si>
  <si>
    <t>助学金</t>
  </si>
  <si>
    <t>奖励金</t>
  </si>
  <si>
    <t>生产补贴</t>
  </si>
  <si>
    <t>住房公积金</t>
  </si>
  <si>
    <t>购房补贴</t>
  </si>
  <si>
    <t>采暖补贴</t>
  </si>
  <si>
    <t>其他个人和家庭</t>
  </si>
  <si>
    <t>（定额）</t>
  </si>
  <si>
    <t>运行维护费</t>
  </si>
  <si>
    <t>通勤托儿</t>
  </si>
  <si>
    <t>降温费</t>
  </si>
  <si>
    <t>其他</t>
  </si>
  <si>
    <t>一般公共服务支出</t>
  </si>
  <si>
    <r>
      <t xml:space="preserve">   </t>
    </r>
    <r>
      <rPr>
        <b/>
        <sz val="10"/>
        <rFont val="宋体"/>
        <family val="0"/>
      </rPr>
      <t>人大事务</t>
    </r>
  </si>
  <si>
    <t xml:space="preserve">        行政运行</t>
  </si>
  <si>
    <t xml:space="preserve">   人大会议</t>
  </si>
  <si>
    <r>
      <t xml:space="preserve">   </t>
    </r>
    <r>
      <rPr>
        <b/>
        <sz val="10"/>
        <rFont val="宋体"/>
        <family val="0"/>
      </rPr>
      <t>政协事务</t>
    </r>
  </si>
  <si>
    <t xml:space="preserve">            行政运行</t>
  </si>
  <si>
    <t xml:space="preserve">           政协会议</t>
  </si>
  <si>
    <r>
      <t xml:space="preserve">   </t>
    </r>
    <r>
      <rPr>
        <b/>
        <sz val="10"/>
        <rFont val="宋体"/>
        <family val="0"/>
      </rPr>
      <t>政府办公厅（室）及相关机构事务</t>
    </r>
  </si>
  <si>
    <r>
      <t xml:space="preserve">         </t>
    </r>
    <r>
      <rPr>
        <sz val="10"/>
        <rFont val="宋体"/>
        <family val="0"/>
      </rPr>
      <t>行政运行</t>
    </r>
  </si>
  <si>
    <t xml:space="preserve">    机关服务</t>
  </si>
  <si>
    <t xml:space="preserve">    事业运行</t>
  </si>
  <si>
    <t xml:space="preserve">    其他政府办公厅及相关事务</t>
  </si>
  <si>
    <t xml:space="preserve"> 发展与改革事务</t>
  </si>
  <si>
    <r>
      <t xml:space="preserve">        </t>
    </r>
    <r>
      <rPr>
        <sz val="10"/>
        <rFont val="宋体"/>
        <family val="0"/>
      </rPr>
      <t>行政运行</t>
    </r>
  </si>
  <si>
    <r>
      <t xml:space="preserve">         </t>
    </r>
    <r>
      <rPr>
        <sz val="10"/>
        <rFont val="宋体"/>
        <family val="0"/>
      </rPr>
      <t>物价管理</t>
    </r>
  </si>
  <si>
    <r>
      <t xml:space="preserve">        </t>
    </r>
    <r>
      <rPr>
        <sz val="10"/>
        <rFont val="宋体"/>
        <family val="0"/>
      </rPr>
      <t>事业运行</t>
    </r>
  </si>
  <si>
    <r>
      <t xml:space="preserve">   </t>
    </r>
    <r>
      <rPr>
        <b/>
        <sz val="10"/>
        <rFont val="宋体"/>
        <family val="0"/>
      </rPr>
      <t>统计信息事务</t>
    </r>
  </si>
  <si>
    <t xml:space="preserve">  财政事务</t>
  </si>
  <si>
    <r>
      <t xml:space="preserve">          </t>
    </r>
    <r>
      <rPr>
        <sz val="10"/>
        <rFont val="宋体"/>
        <family val="0"/>
      </rPr>
      <t>行政运行</t>
    </r>
  </si>
  <si>
    <r>
      <t xml:space="preserve">         </t>
    </r>
    <r>
      <rPr>
        <sz val="10"/>
        <rFont val="宋体"/>
        <family val="0"/>
      </rPr>
      <t>事业运行</t>
    </r>
  </si>
  <si>
    <r>
      <t xml:space="preserve">   </t>
    </r>
    <r>
      <rPr>
        <b/>
        <sz val="10"/>
        <rFont val="宋体"/>
        <family val="0"/>
      </rPr>
      <t>审计事务</t>
    </r>
  </si>
  <si>
    <r>
      <t xml:space="preserve">       </t>
    </r>
    <r>
      <rPr>
        <sz val="10"/>
        <rFont val="宋体"/>
        <family val="0"/>
      </rPr>
      <t>行政运行</t>
    </r>
  </si>
  <si>
    <r>
      <t xml:space="preserve">       </t>
    </r>
    <r>
      <rPr>
        <sz val="10"/>
        <rFont val="宋体"/>
        <family val="0"/>
      </rPr>
      <t>事业运行</t>
    </r>
  </si>
  <si>
    <t xml:space="preserve"> 人力资源事务</t>
  </si>
  <si>
    <t xml:space="preserve">   事业运行</t>
  </si>
  <si>
    <r>
      <t xml:space="preserve">   </t>
    </r>
    <r>
      <rPr>
        <b/>
        <sz val="10"/>
        <rFont val="宋体"/>
        <family val="0"/>
      </rPr>
      <t>纪检监察事务</t>
    </r>
  </si>
  <si>
    <t xml:space="preserve"> 商贸事务</t>
  </si>
  <si>
    <t xml:space="preserve">       事业运行</t>
  </si>
  <si>
    <t xml:space="preserve"> 工商行政管理事务</t>
  </si>
  <si>
    <t xml:space="preserve"> 质量技术监督与检验检疫事务</t>
  </si>
  <si>
    <t xml:space="preserve"> 档案事务</t>
  </si>
  <si>
    <t xml:space="preserve"> 群众团体事务</t>
  </si>
  <si>
    <t xml:space="preserve"> 党委办公厅及相关机构事务</t>
  </si>
  <si>
    <r>
      <t xml:space="preserve">      </t>
    </r>
    <r>
      <rPr>
        <sz val="10"/>
        <rFont val="宋体"/>
        <family val="0"/>
      </rPr>
      <t>一般行政管理事务</t>
    </r>
  </si>
  <si>
    <t xml:space="preserve"> 组织事务</t>
  </si>
  <si>
    <r>
      <t xml:space="preserve">      </t>
    </r>
    <r>
      <rPr>
        <sz val="10"/>
        <rFont val="宋体"/>
        <family val="0"/>
      </rPr>
      <t>行政运行</t>
    </r>
  </si>
  <si>
    <t xml:space="preserve"> 宣传事务</t>
  </si>
  <si>
    <t xml:space="preserve"> 统战事务</t>
  </si>
  <si>
    <t>国防支出</t>
  </si>
  <si>
    <t xml:space="preserve">              民兵</t>
  </si>
  <si>
    <t>公共安全支出</t>
  </si>
  <si>
    <t xml:space="preserve">   武装警察</t>
  </si>
  <si>
    <t xml:space="preserve">         消防</t>
  </si>
  <si>
    <t xml:space="preserve">   公安</t>
  </si>
  <si>
    <t xml:space="preserve">         其他公安支出</t>
  </si>
  <si>
    <t xml:space="preserve">   检察</t>
  </si>
  <si>
    <t xml:space="preserve">  法院</t>
  </si>
  <si>
    <t xml:space="preserve">  司法</t>
  </si>
  <si>
    <t xml:space="preserve">       行政运行</t>
  </si>
  <si>
    <t xml:space="preserve">      一般行政管理事务</t>
  </si>
  <si>
    <t xml:space="preserve">      律师公证管理</t>
  </si>
  <si>
    <t>教育支出</t>
  </si>
  <si>
    <r>
      <t xml:space="preserve">   </t>
    </r>
    <r>
      <rPr>
        <b/>
        <sz val="10"/>
        <rFont val="宋体"/>
        <family val="0"/>
      </rPr>
      <t>教育管理事务</t>
    </r>
  </si>
  <si>
    <t xml:space="preserve">     行政运行</t>
  </si>
  <si>
    <r>
      <t xml:space="preserve">  </t>
    </r>
    <r>
      <rPr>
        <b/>
        <sz val="10"/>
        <rFont val="宋体"/>
        <family val="0"/>
      </rPr>
      <t>普通教育</t>
    </r>
  </si>
  <si>
    <t xml:space="preserve">             学前教育</t>
  </si>
  <si>
    <t xml:space="preserve">             小学教育</t>
  </si>
  <si>
    <t xml:space="preserve">      初中教育</t>
  </si>
  <si>
    <r>
      <t xml:space="preserve">   </t>
    </r>
    <r>
      <rPr>
        <b/>
        <sz val="10"/>
        <rFont val="宋体"/>
        <family val="0"/>
      </rPr>
      <t>进修及培训</t>
    </r>
  </si>
  <si>
    <t xml:space="preserve">           干部教育</t>
  </si>
  <si>
    <t>科学技术支出</t>
  </si>
  <si>
    <r>
      <t xml:space="preserve">          </t>
    </r>
    <r>
      <rPr>
        <b/>
        <sz val="10"/>
        <rFont val="宋体"/>
        <family val="0"/>
      </rPr>
      <t>科学技术管理事业费</t>
    </r>
  </si>
  <si>
    <t xml:space="preserve">        其他科学技术支出</t>
  </si>
  <si>
    <t>文化体育与传媒支出</t>
  </si>
  <si>
    <r>
      <t xml:space="preserve">   </t>
    </r>
    <r>
      <rPr>
        <b/>
        <sz val="10"/>
        <rFont val="宋体"/>
        <family val="0"/>
      </rPr>
      <t>文化</t>
    </r>
  </si>
  <si>
    <t xml:space="preserve">    行政运行</t>
  </si>
  <si>
    <t xml:space="preserve">        群众文化</t>
  </si>
  <si>
    <t xml:space="preserve">        文化市场管理</t>
  </si>
  <si>
    <r>
      <t xml:space="preserve">  </t>
    </r>
    <r>
      <rPr>
        <b/>
        <sz val="10"/>
        <rFont val="宋体"/>
        <family val="0"/>
      </rPr>
      <t>新闻出版广播影视</t>
    </r>
  </si>
  <si>
    <t xml:space="preserve">      广播</t>
  </si>
  <si>
    <t>社会保障和就业支出</t>
  </si>
  <si>
    <t xml:space="preserve">  人力资源和社会保障管理事务</t>
  </si>
  <si>
    <r>
      <t xml:space="preserve">         </t>
    </r>
    <r>
      <rPr>
        <sz val="10"/>
        <rFont val="宋体"/>
        <family val="0"/>
      </rPr>
      <t>劳动保障监察</t>
    </r>
  </si>
  <si>
    <r>
      <t xml:space="preserve">         </t>
    </r>
    <r>
      <rPr>
        <sz val="10"/>
        <rFont val="宋体"/>
        <family val="0"/>
      </rPr>
      <t>就业管理事务</t>
    </r>
  </si>
  <si>
    <r>
      <t xml:space="preserve">         </t>
    </r>
    <r>
      <rPr>
        <sz val="10"/>
        <rFont val="宋体"/>
        <family val="0"/>
      </rPr>
      <t>社会保险经办机构</t>
    </r>
  </si>
  <si>
    <t xml:space="preserve">    民政管理事务</t>
  </si>
  <si>
    <r>
      <t xml:space="preserve"> </t>
    </r>
    <r>
      <rPr>
        <b/>
        <sz val="10"/>
        <rFont val="宋体"/>
        <family val="0"/>
      </rPr>
      <t>行政事业单位离退休</t>
    </r>
  </si>
  <si>
    <r>
      <t xml:space="preserve">        </t>
    </r>
    <r>
      <rPr>
        <sz val="10"/>
        <rFont val="宋体"/>
        <family val="0"/>
      </rPr>
      <t>归口管理的行政单位离退休</t>
    </r>
  </si>
  <si>
    <r>
      <t xml:space="preserve">        </t>
    </r>
    <r>
      <rPr>
        <sz val="10"/>
        <rFont val="宋体"/>
        <family val="0"/>
      </rPr>
      <t>事业单位离退休</t>
    </r>
  </si>
  <si>
    <t xml:space="preserve"> 社会福利</t>
  </si>
  <si>
    <t xml:space="preserve"> 残疾人事业</t>
  </si>
  <si>
    <r>
      <t xml:space="preserve">               </t>
    </r>
    <r>
      <rPr>
        <sz val="10"/>
        <rFont val="宋体"/>
        <family val="0"/>
      </rPr>
      <t>行政运行</t>
    </r>
  </si>
  <si>
    <t xml:space="preserve">      残疾人康复</t>
  </si>
  <si>
    <t xml:space="preserve"> 红十字事业</t>
  </si>
  <si>
    <t xml:space="preserve"> 医疗卫生支出与计划生育支出</t>
  </si>
  <si>
    <r>
      <t xml:space="preserve">     </t>
    </r>
    <r>
      <rPr>
        <b/>
        <sz val="10"/>
        <rFont val="宋体"/>
        <family val="0"/>
      </rPr>
      <t>医疗卫生管理事务与计划生育管理事务</t>
    </r>
  </si>
  <si>
    <t xml:space="preserve">      行政运行</t>
  </si>
  <si>
    <r>
      <t xml:space="preserve">  </t>
    </r>
    <r>
      <rPr>
        <b/>
        <sz val="10"/>
        <rFont val="宋体"/>
        <family val="0"/>
      </rPr>
      <t>公共卫生</t>
    </r>
  </si>
  <si>
    <t xml:space="preserve">          疾病预防控制机构</t>
  </si>
  <si>
    <t xml:space="preserve">          卫生临督机构</t>
  </si>
  <si>
    <t xml:space="preserve"> 计划生育事务</t>
  </si>
  <si>
    <t xml:space="preserve">      计划生育机构</t>
  </si>
  <si>
    <t xml:space="preserve"> 行政事业单位医疗支出</t>
  </si>
  <si>
    <t xml:space="preserve">      行政单位医疗</t>
  </si>
  <si>
    <t xml:space="preserve">      事业单位医疗</t>
  </si>
  <si>
    <t xml:space="preserve">      公务员医疗补助</t>
  </si>
  <si>
    <t xml:space="preserve">      其他政单位医疗支出</t>
  </si>
  <si>
    <t>节能环保支出</t>
  </si>
  <si>
    <t xml:space="preserve">  环境保护管理事务</t>
  </si>
  <si>
    <t>城乡社区支出</t>
  </si>
  <si>
    <r>
      <t xml:space="preserve">   </t>
    </r>
    <r>
      <rPr>
        <b/>
        <sz val="10"/>
        <rFont val="宋体"/>
        <family val="0"/>
      </rPr>
      <t>城乡社区管理事务</t>
    </r>
  </si>
  <si>
    <t xml:space="preserve">         行政运行</t>
  </si>
  <si>
    <r>
      <t xml:space="preserve">         </t>
    </r>
    <r>
      <rPr>
        <sz val="10"/>
        <rFont val="宋体"/>
        <family val="0"/>
      </rPr>
      <t>城管执法</t>
    </r>
  </si>
  <si>
    <t xml:space="preserve"> 城乡社区公共设施</t>
  </si>
  <si>
    <t xml:space="preserve">               市政设施中心</t>
  </si>
  <si>
    <t xml:space="preserve"> 城乡社区环境卫生</t>
  </si>
  <si>
    <t xml:space="preserve">             城乡社区环境卫生</t>
  </si>
  <si>
    <t xml:space="preserve"> 其他城乡社区支出</t>
  </si>
  <si>
    <t>农林水支出</t>
  </si>
  <si>
    <t xml:space="preserve"> 农业</t>
  </si>
  <si>
    <r>
      <t xml:space="preserve">           </t>
    </r>
    <r>
      <rPr>
        <sz val="10"/>
        <rFont val="宋体"/>
        <family val="0"/>
      </rPr>
      <t>行政运行</t>
    </r>
  </si>
  <si>
    <t xml:space="preserve">     事业运行</t>
  </si>
  <si>
    <t xml:space="preserve"> 水利</t>
  </si>
  <si>
    <r>
      <t xml:space="preserve">         </t>
    </r>
    <r>
      <rPr>
        <sz val="10"/>
        <rFont val="宋体"/>
        <family val="0"/>
      </rPr>
      <t>水利工程运行与维护</t>
    </r>
  </si>
  <si>
    <r>
      <t xml:space="preserve">         </t>
    </r>
    <r>
      <rPr>
        <sz val="10"/>
        <rFont val="宋体"/>
        <family val="0"/>
      </rPr>
      <t>水资源管理与保护</t>
    </r>
  </si>
  <si>
    <t xml:space="preserve">    其他水利支出</t>
  </si>
  <si>
    <t>交通运输支出</t>
  </si>
  <si>
    <t xml:space="preserve">   其他公路运输支出</t>
  </si>
  <si>
    <t>国土海洋气象等支出</t>
  </si>
  <si>
    <t xml:space="preserve">      国土资源事务</t>
  </si>
  <si>
    <t>合计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</si>
</sst>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\-#,##0_ ;_ * &quot;-&quot;??_ ;_ @_ "/>
    <numFmt numFmtId="178" formatCode="0.00_);[Red]\(0.00\)"/>
    <numFmt numFmtId="179" formatCode="0.00_ "/>
    <numFmt numFmtId="180" formatCode="0_);[Red]\(0\)"/>
    <numFmt numFmtId="181" formatCode="0.0_);[Red]\(0.0\)"/>
    <numFmt numFmtId="182" formatCode="#,##0.00_);[Red]\(#,##0.00\)"/>
    <numFmt numFmtId="183" formatCode="0.0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6"/>
      <name val="黑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2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177" fontId="6" fillId="0" borderId="9" xfId="50" applyNumberFormat="1" applyFont="1" applyFill="1" applyBorder="1" applyAlignment="1">
      <alignment horizontal="center"/>
    </xf>
    <xf numFmtId="177" fontId="2" fillId="0" borderId="10" xfId="50" applyNumberFormat="1" applyFont="1" applyFill="1" applyBorder="1" applyAlignment="1">
      <alignment horizontal="center"/>
    </xf>
    <xf numFmtId="177" fontId="2" fillId="0" borderId="11" xfId="50" applyNumberFormat="1" applyFont="1" applyFill="1" applyBorder="1" applyAlignment="1">
      <alignment horizontal="center"/>
    </xf>
    <xf numFmtId="177" fontId="6" fillId="0" borderId="11" xfId="5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177" fontId="6" fillId="0" borderId="12" xfId="5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6" fillId="0" borderId="12" xfId="5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79" fontId="6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179" fontId="2" fillId="0" borderId="14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8" fontId="6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0" fontId="49" fillId="0" borderId="14" xfId="0" applyFont="1" applyFill="1" applyBorder="1" applyAlignment="1">
      <alignment/>
    </xf>
    <xf numFmtId="179" fontId="5" fillId="0" borderId="14" xfId="0" applyNumberFormat="1" applyFont="1" applyFill="1" applyBorder="1" applyAlignment="1">
      <alignment/>
    </xf>
    <xf numFmtId="0" fontId="2" fillId="0" borderId="16" xfId="0" applyNumberFormat="1" applyFont="1" applyFill="1" applyBorder="1" applyAlignment="1" applyProtection="1">
      <alignment horizontal="left" vertical="center"/>
      <protection/>
    </xf>
    <xf numFmtId="179" fontId="7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178" fontId="0" fillId="0" borderId="0" xfId="0" applyNumberFormat="1" applyFont="1" applyFill="1" applyAlignment="1">
      <alignment/>
    </xf>
    <xf numFmtId="177" fontId="2" fillId="0" borderId="17" xfId="50" applyNumberFormat="1" applyFont="1" applyFill="1" applyBorder="1" applyAlignment="1">
      <alignment horizontal="center"/>
    </xf>
    <xf numFmtId="177" fontId="2" fillId="0" borderId="18" xfId="5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177" fontId="6" fillId="0" borderId="0" xfId="5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181" fontId="2" fillId="0" borderId="14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2" fillId="0" borderId="18" xfId="50" applyNumberFormat="1" applyFont="1" applyFill="1" applyBorder="1" applyAlignment="1">
      <alignment horizontal="center"/>
    </xf>
    <xf numFmtId="182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79" fontId="2" fillId="0" borderId="14" xfId="5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178" fontId="6" fillId="0" borderId="14" xfId="50" applyNumberFormat="1" applyFont="1" applyFill="1" applyBorder="1" applyAlignment="1">
      <alignment/>
    </xf>
    <xf numFmtId="43" fontId="5" fillId="0" borderId="14" xfId="5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180" fontId="6" fillId="0" borderId="14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 horizontal="right" vertical="center"/>
    </xf>
    <xf numFmtId="183" fontId="9" fillId="0" borderId="14" xfId="0" applyNumberFormat="1" applyFont="1" applyFill="1" applyBorder="1" applyAlignment="1">
      <alignment horizontal="right" vertical="center"/>
    </xf>
    <xf numFmtId="179" fontId="9" fillId="0" borderId="14" xfId="0" applyNumberFormat="1" applyFont="1" applyFill="1" applyBorder="1" applyAlignment="1">
      <alignment/>
    </xf>
    <xf numFmtId="179" fontId="6" fillId="0" borderId="14" xfId="5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178" fontId="2" fillId="0" borderId="14" xfId="5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 horizontal="right" vertical="center"/>
    </xf>
    <xf numFmtId="1" fontId="9" fillId="0" borderId="15" xfId="0" applyNumberFormat="1" applyFont="1" applyFill="1" applyBorder="1" applyAlignment="1">
      <alignment horizontal="right" vertical="center"/>
    </xf>
    <xf numFmtId="43" fontId="4" fillId="0" borderId="0" xfId="50" applyFont="1" applyFill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026"/>
        <xdr:cNvSpPr>
          <a:spLocks/>
        </xdr:cNvSpPr>
      </xdr:nvSpPr>
      <xdr:spPr>
        <a:xfrm>
          <a:off x="10287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1026"/>
        <xdr:cNvSpPr>
          <a:spLocks/>
        </xdr:cNvSpPr>
      </xdr:nvSpPr>
      <xdr:spPr>
        <a:xfrm>
          <a:off x="10287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1026"/>
        <xdr:cNvSpPr>
          <a:spLocks/>
        </xdr:cNvSpPr>
      </xdr:nvSpPr>
      <xdr:spPr>
        <a:xfrm>
          <a:off x="10287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" name="Line 1026"/>
        <xdr:cNvSpPr>
          <a:spLocks/>
        </xdr:cNvSpPr>
      </xdr:nvSpPr>
      <xdr:spPr>
        <a:xfrm>
          <a:off x="10287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" name="Line 1026"/>
        <xdr:cNvSpPr>
          <a:spLocks/>
        </xdr:cNvSpPr>
      </xdr:nvSpPr>
      <xdr:spPr>
        <a:xfrm>
          <a:off x="10287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6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7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8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9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10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11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12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13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14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15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16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17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18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19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20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21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22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23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24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25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26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27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28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29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30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31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32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33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34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35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36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37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38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39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40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41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42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43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44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45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46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47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48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49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50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51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52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53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4" name="Line 1026"/>
        <xdr:cNvSpPr>
          <a:spLocks/>
        </xdr:cNvSpPr>
      </xdr:nvSpPr>
      <xdr:spPr>
        <a:xfrm>
          <a:off x="10287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55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56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57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58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59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60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61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62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63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64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65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66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67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68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69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70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71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72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73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74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75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76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77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78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79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80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81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82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83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84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85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86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87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88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89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90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91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92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93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94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95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96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97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98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99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100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276225</xdr:rowOff>
    </xdr:from>
    <xdr:to>
      <xdr:col>25</xdr:col>
      <xdr:colOff>0</xdr:colOff>
      <xdr:row>3</xdr:row>
      <xdr:rowOff>0</xdr:rowOff>
    </xdr:to>
    <xdr:sp>
      <xdr:nvSpPr>
        <xdr:cNvPr id="101" name="Line 1038"/>
        <xdr:cNvSpPr>
          <a:spLocks/>
        </xdr:cNvSpPr>
      </xdr:nvSpPr>
      <xdr:spPr>
        <a:xfrm>
          <a:off x="2009775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</xdr:row>
      <xdr:rowOff>0</xdr:rowOff>
    </xdr:to>
    <xdr:sp>
      <xdr:nvSpPr>
        <xdr:cNvPr id="102" name="Line 1039"/>
        <xdr:cNvSpPr>
          <a:spLocks/>
        </xdr:cNvSpPr>
      </xdr:nvSpPr>
      <xdr:spPr>
        <a:xfrm>
          <a:off x="2009775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7"/>
  <sheetViews>
    <sheetView showZeros="0"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4.25"/>
  <cols>
    <col min="1" max="1" width="13.50390625" style="4" customWidth="1"/>
    <col min="2" max="2" width="35.25390625" style="1" customWidth="1"/>
    <col min="3" max="3" width="10.375" style="2" customWidth="1"/>
    <col min="4" max="13" width="10.125" style="1" customWidth="1"/>
    <col min="14" max="14" width="8.375" style="1" customWidth="1"/>
    <col min="15" max="15" width="7.375" style="1" customWidth="1"/>
    <col min="16" max="16" width="9.375" style="1" customWidth="1"/>
    <col min="17" max="17" width="7.375" style="1" customWidth="1"/>
    <col min="18" max="19" width="6.375" style="1" customWidth="1"/>
    <col min="20" max="20" width="7.50390625" style="1" customWidth="1"/>
    <col min="21" max="31" width="10.125" style="1" customWidth="1"/>
    <col min="32" max="33" width="8.50390625" style="1" bestFit="1" customWidth="1"/>
    <col min="34" max="34" width="9.50390625" style="1" bestFit="1" customWidth="1"/>
    <col min="35" max="37" width="8.50390625" style="1" bestFit="1" customWidth="1"/>
    <col min="38" max="38" width="7.625" style="1" bestFit="1" customWidth="1"/>
    <col min="39" max="39" width="9.50390625" style="1" bestFit="1" customWidth="1"/>
    <col min="40" max="40" width="9.00390625" style="81" customWidth="1"/>
    <col min="41" max="16384" width="9.00390625" style="4" customWidth="1"/>
  </cols>
  <sheetData>
    <row r="1" spans="1:20" s="1" customFormat="1" ht="25.5" customHeight="1">
      <c r="A1" s="4"/>
      <c r="B1" s="5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6" s="1" customFormat="1" ht="15.75" customHeight="1">
      <c r="A2" s="4"/>
      <c r="B2" s="6"/>
      <c r="C2" s="2"/>
      <c r="P2" s="40"/>
      <c r="Z2" s="1">
        <f>SUM(Z129,Z131,Z134,Z136)</f>
        <v>559.7612</v>
      </c>
    </row>
    <row r="3" spans="1:39" s="2" customFormat="1" ht="21.75" customHeight="1">
      <c r="A3" s="7" t="s">
        <v>1</v>
      </c>
      <c r="B3" s="8" t="s">
        <v>2</v>
      </c>
      <c r="C3" s="9"/>
      <c r="D3" s="10"/>
      <c r="E3" s="11"/>
      <c r="F3" s="11"/>
      <c r="G3" s="11"/>
      <c r="H3" s="12" t="s">
        <v>3</v>
      </c>
      <c r="I3" s="11"/>
      <c r="J3" s="41"/>
      <c r="K3" s="42"/>
      <c r="L3" s="42"/>
      <c r="M3" s="42"/>
      <c r="N3" s="42"/>
      <c r="O3" s="42"/>
      <c r="P3" s="11"/>
      <c r="Q3" s="42"/>
      <c r="R3" s="42"/>
      <c r="S3" s="42"/>
      <c r="T3" s="42"/>
      <c r="U3" s="42"/>
      <c r="V3" s="42"/>
      <c r="W3" s="42"/>
      <c r="X3" s="42"/>
      <c r="Y3" s="11"/>
      <c r="Z3" s="51"/>
      <c r="AA3" s="42"/>
      <c r="AB3" s="42"/>
      <c r="AC3" s="42"/>
      <c r="AD3" s="42"/>
      <c r="AE3" s="42"/>
      <c r="AF3" s="11"/>
      <c r="AG3" s="11"/>
      <c r="AH3" s="11"/>
      <c r="AI3" s="11"/>
      <c r="AJ3" s="11"/>
      <c r="AK3" s="11"/>
      <c r="AL3" s="11"/>
      <c r="AM3" s="11"/>
    </row>
    <row r="4" spans="1:39" s="2" customFormat="1" ht="36" customHeight="1">
      <c r="A4" s="13" t="s">
        <v>4</v>
      </c>
      <c r="B4" s="14" t="s">
        <v>5</v>
      </c>
      <c r="C4" s="15" t="s">
        <v>6</v>
      </c>
      <c r="D4" s="16" t="s">
        <v>7</v>
      </c>
      <c r="E4" s="17" t="s">
        <v>8</v>
      </c>
      <c r="F4" s="18" t="s">
        <v>9</v>
      </c>
      <c r="G4" s="17" t="s">
        <v>10</v>
      </c>
      <c r="H4" s="18" t="s">
        <v>11</v>
      </c>
      <c r="I4" s="43" t="s">
        <v>12</v>
      </c>
      <c r="J4" s="44" t="s">
        <v>13</v>
      </c>
      <c r="K4" s="17" t="s">
        <v>14</v>
      </c>
      <c r="L4" s="17" t="s">
        <v>15</v>
      </c>
      <c r="M4" s="21" t="s">
        <v>16</v>
      </c>
      <c r="N4" s="21" t="s">
        <v>17</v>
      </c>
      <c r="O4" s="45" t="s">
        <v>18</v>
      </c>
      <c r="P4" s="17" t="s">
        <v>19</v>
      </c>
      <c r="Q4" s="21" t="s">
        <v>20</v>
      </c>
      <c r="R4" s="21" t="s">
        <v>21</v>
      </c>
      <c r="S4" s="21" t="s">
        <v>22</v>
      </c>
      <c r="T4" s="21" t="s">
        <v>23</v>
      </c>
      <c r="U4" s="21" t="s">
        <v>24</v>
      </c>
      <c r="V4" s="21" t="s">
        <v>25</v>
      </c>
      <c r="W4" s="44" t="s">
        <v>26</v>
      </c>
      <c r="X4" s="45" t="s">
        <v>27</v>
      </c>
      <c r="Y4" s="17" t="s">
        <v>28</v>
      </c>
      <c r="Z4" s="52" t="s">
        <v>29</v>
      </c>
      <c r="AA4" s="21" t="s">
        <v>30</v>
      </c>
      <c r="AB4" s="21" t="s">
        <v>31</v>
      </c>
      <c r="AC4" s="45" t="s">
        <v>32</v>
      </c>
      <c r="AD4" s="21" t="s">
        <v>33</v>
      </c>
      <c r="AE4" s="53" t="s">
        <v>34</v>
      </c>
      <c r="AF4" s="17" t="s">
        <v>35</v>
      </c>
      <c r="AG4" s="17" t="s">
        <v>36</v>
      </c>
      <c r="AH4" s="17" t="s">
        <v>37</v>
      </c>
      <c r="AI4" s="17" t="s">
        <v>38</v>
      </c>
      <c r="AJ4" s="17" t="s">
        <v>39</v>
      </c>
      <c r="AK4" s="78" t="s">
        <v>40</v>
      </c>
      <c r="AL4" s="79"/>
      <c r="AM4" s="80"/>
    </row>
    <row r="5" spans="1:39" s="2" customFormat="1" ht="10.5" customHeight="1">
      <c r="A5" s="13"/>
      <c r="B5" s="14"/>
      <c r="C5" s="19"/>
      <c r="D5" s="20"/>
      <c r="E5" s="21"/>
      <c r="F5" s="22"/>
      <c r="G5" s="21"/>
      <c r="H5" s="22"/>
      <c r="I5" s="46"/>
      <c r="J5" s="22"/>
      <c r="K5" s="21" t="s">
        <v>41</v>
      </c>
      <c r="L5" s="21"/>
      <c r="M5" s="21"/>
      <c r="N5" s="21"/>
      <c r="O5" s="45"/>
      <c r="P5" s="47"/>
      <c r="Q5" s="49"/>
      <c r="R5" s="50"/>
      <c r="S5" s="49"/>
      <c r="T5" s="49"/>
      <c r="U5" s="21"/>
      <c r="V5" s="21"/>
      <c r="W5" s="22" t="s">
        <v>42</v>
      </c>
      <c r="X5" s="45"/>
      <c r="Y5" s="54"/>
      <c r="Z5" s="55"/>
      <c r="AA5" s="21"/>
      <c r="AB5" s="21"/>
      <c r="AC5" s="45"/>
      <c r="AD5" s="49"/>
      <c r="AE5" s="50"/>
      <c r="AF5" s="49"/>
      <c r="AG5" s="50"/>
      <c r="AH5" s="49"/>
      <c r="AI5" s="49"/>
      <c r="AJ5" s="56"/>
      <c r="AK5" s="56" t="s">
        <v>43</v>
      </c>
      <c r="AL5" s="49" t="s">
        <v>44</v>
      </c>
      <c r="AM5" s="57" t="s">
        <v>45</v>
      </c>
    </row>
    <row r="6" spans="1:39" s="2" customFormat="1" ht="18" customHeight="1">
      <c r="A6" s="23">
        <v>201</v>
      </c>
      <c r="B6" s="24" t="s">
        <v>46</v>
      </c>
      <c r="C6" s="25">
        <f aca="true" t="shared" si="0" ref="C6:C69">SUM(D6,J6,Z6)</f>
        <v>10498.089588400002</v>
      </c>
      <c r="D6" s="25">
        <f aca="true" t="shared" si="1" ref="D6:D69">SUM(E6:I6)</f>
        <v>6160.443630000002</v>
      </c>
      <c r="E6" s="25">
        <f aca="true" t="shared" si="2" ref="E6:AM6">SUM(E7,E10,E13,E35,E39,E42,E45,E48,E51,E54,E56,E59,E61,E63,E65,E69,E72,E75)</f>
        <v>2972.12852</v>
      </c>
      <c r="F6" s="25">
        <f t="shared" si="2"/>
        <v>2007.2844</v>
      </c>
      <c r="G6" s="25">
        <f t="shared" si="2"/>
        <v>231.01071000000002</v>
      </c>
      <c r="H6" s="25">
        <f t="shared" si="2"/>
        <v>107.82999999999998</v>
      </c>
      <c r="I6" s="25">
        <f t="shared" si="2"/>
        <v>842.1900000000002</v>
      </c>
      <c r="J6" s="25">
        <f aca="true" t="shared" si="3" ref="J6:J69">SUM(K6:Y6)</f>
        <v>3744.166258400001</v>
      </c>
      <c r="K6" s="25">
        <f t="shared" si="2"/>
        <v>1314.91</v>
      </c>
      <c r="L6" s="25">
        <f t="shared" si="2"/>
        <v>852.1500000000001</v>
      </c>
      <c r="M6" s="25">
        <f t="shared" si="2"/>
        <v>52.1</v>
      </c>
      <c r="N6" s="25">
        <f t="shared" si="2"/>
        <v>555.1700000000001</v>
      </c>
      <c r="O6" s="25">
        <f t="shared" si="2"/>
        <v>26.400000000000006</v>
      </c>
      <c r="P6" s="25">
        <f t="shared" si="2"/>
        <v>342.5</v>
      </c>
      <c r="Q6" s="25">
        <f t="shared" si="2"/>
        <v>20</v>
      </c>
      <c r="R6" s="25">
        <f t="shared" si="2"/>
        <v>0</v>
      </c>
      <c r="S6" s="25">
        <f t="shared" si="2"/>
        <v>4.9</v>
      </c>
      <c r="T6" s="25">
        <f t="shared" si="2"/>
        <v>50</v>
      </c>
      <c r="U6" s="25">
        <f t="shared" si="2"/>
        <v>95.58825839999999</v>
      </c>
      <c r="V6" s="25">
        <f t="shared" si="2"/>
        <v>9.708000000000002</v>
      </c>
      <c r="W6" s="25">
        <f t="shared" si="2"/>
        <v>125</v>
      </c>
      <c r="X6" s="25">
        <f t="shared" si="2"/>
        <v>295.44</v>
      </c>
      <c r="Y6" s="25">
        <f t="shared" si="2"/>
        <v>0.3</v>
      </c>
      <c r="Z6" s="25">
        <f aca="true" t="shared" si="4" ref="Z6:Z69">SUM(AA6:AM6)</f>
        <v>593.4796999999999</v>
      </c>
      <c r="AA6" s="25">
        <f t="shared" si="2"/>
        <v>0</v>
      </c>
      <c r="AB6" s="25">
        <f t="shared" si="2"/>
        <v>0</v>
      </c>
      <c r="AC6" s="25">
        <f t="shared" si="2"/>
        <v>0</v>
      </c>
      <c r="AD6" s="25">
        <f t="shared" si="2"/>
        <v>0</v>
      </c>
      <c r="AE6" s="25">
        <f t="shared" si="2"/>
        <v>0</v>
      </c>
      <c r="AF6" s="25">
        <f t="shared" si="2"/>
        <v>477.6499999999999</v>
      </c>
      <c r="AG6" s="25">
        <f t="shared" si="2"/>
        <v>0</v>
      </c>
      <c r="AH6" s="25">
        <f t="shared" si="2"/>
        <v>0</v>
      </c>
      <c r="AI6" s="25">
        <f t="shared" si="2"/>
        <v>0</v>
      </c>
      <c r="AJ6" s="25">
        <f t="shared" si="2"/>
        <v>108.54869999999998</v>
      </c>
      <c r="AK6" s="25">
        <f t="shared" si="2"/>
        <v>0</v>
      </c>
      <c r="AL6" s="25">
        <f t="shared" si="2"/>
        <v>7.281000000000001</v>
      </c>
      <c r="AM6" s="25">
        <f t="shared" si="2"/>
        <v>0</v>
      </c>
    </row>
    <row r="7" spans="1:39" s="2" customFormat="1" ht="18.75" customHeight="1">
      <c r="A7" s="23">
        <v>20101</v>
      </c>
      <c r="B7" s="26" t="s">
        <v>47</v>
      </c>
      <c r="C7" s="25">
        <f t="shared" si="0"/>
        <v>319.972492</v>
      </c>
      <c r="D7" s="25">
        <f t="shared" si="1"/>
        <v>149.0369</v>
      </c>
      <c r="E7" s="27">
        <f aca="true" t="shared" si="5" ref="E7:AM7">SUM(E8:E9)</f>
        <v>88.7676</v>
      </c>
      <c r="F7" s="27">
        <f t="shared" si="5"/>
        <v>52.872</v>
      </c>
      <c r="G7" s="27">
        <f t="shared" si="5"/>
        <v>7.3973</v>
      </c>
      <c r="H7" s="27">
        <f t="shared" si="5"/>
        <v>0</v>
      </c>
      <c r="I7" s="27">
        <f t="shared" si="5"/>
        <v>0</v>
      </c>
      <c r="J7" s="25">
        <f t="shared" si="3"/>
        <v>149.332792</v>
      </c>
      <c r="K7" s="27">
        <f t="shared" si="5"/>
        <v>105</v>
      </c>
      <c r="L7" s="27">
        <f t="shared" si="5"/>
        <v>0</v>
      </c>
      <c r="M7" s="27">
        <f t="shared" si="5"/>
        <v>0</v>
      </c>
      <c r="N7" s="27">
        <f t="shared" si="5"/>
        <v>0</v>
      </c>
      <c r="O7" s="27">
        <f t="shared" si="5"/>
        <v>1.5</v>
      </c>
      <c r="P7" s="27">
        <f t="shared" si="5"/>
        <v>0</v>
      </c>
      <c r="Q7" s="27">
        <f t="shared" si="5"/>
        <v>0</v>
      </c>
      <c r="R7" s="27">
        <f t="shared" si="5"/>
        <v>0</v>
      </c>
      <c r="S7" s="27">
        <f t="shared" si="5"/>
        <v>0</v>
      </c>
      <c r="T7" s="27">
        <f t="shared" si="5"/>
        <v>25</v>
      </c>
      <c r="U7" s="27">
        <f t="shared" si="5"/>
        <v>2.832792</v>
      </c>
      <c r="V7" s="27">
        <f t="shared" si="5"/>
        <v>0.252</v>
      </c>
      <c r="W7" s="27">
        <f t="shared" si="5"/>
        <v>0</v>
      </c>
      <c r="X7" s="27">
        <f t="shared" si="5"/>
        <v>14.748</v>
      </c>
      <c r="Y7" s="27">
        <f t="shared" si="5"/>
        <v>0</v>
      </c>
      <c r="Z7" s="25">
        <f t="shared" si="4"/>
        <v>21.602800000000002</v>
      </c>
      <c r="AA7" s="27">
        <f t="shared" si="5"/>
        <v>0</v>
      </c>
      <c r="AB7" s="27">
        <f t="shared" si="5"/>
        <v>0</v>
      </c>
      <c r="AC7" s="27">
        <f t="shared" si="5"/>
        <v>0</v>
      </c>
      <c r="AD7" s="27">
        <f t="shared" si="5"/>
        <v>0</v>
      </c>
      <c r="AE7" s="27">
        <f t="shared" si="5"/>
        <v>0</v>
      </c>
      <c r="AF7" s="27">
        <f t="shared" si="5"/>
        <v>18.1</v>
      </c>
      <c r="AG7" s="27">
        <f t="shared" si="5"/>
        <v>0</v>
      </c>
      <c r="AH7" s="27">
        <f t="shared" si="5"/>
        <v>0</v>
      </c>
      <c r="AI7" s="27">
        <f t="shared" si="5"/>
        <v>0</v>
      </c>
      <c r="AJ7" s="27">
        <f t="shared" si="5"/>
        <v>3.3138</v>
      </c>
      <c r="AK7" s="27">
        <f t="shared" si="5"/>
        <v>0</v>
      </c>
      <c r="AL7" s="27">
        <f t="shared" si="5"/>
        <v>0.18899999999999997</v>
      </c>
      <c r="AM7" s="27">
        <f t="shared" si="5"/>
        <v>0</v>
      </c>
    </row>
    <row r="8" spans="1:39" s="2" customFormat="1" ht="18.75" customHeight="1">
      <c r="A8" s="28">
        <v>2010101</v>
      </c>
      <c r="B8" s="29" t="s">
        <v>48</v>
      </c>
      <c r="C8" s="25">
        <f t="shared" si="0"/>
        <v>294.972492</v>
      </c>
      <c r="D8" s="25">
        <f t="shared" si="1"/>
        <v>149.0369</v>
      </c>
      <c r="E8" s="30">
        <v>88.7676</v>
      </c>
      <c r="F8" s="30">
        <v>52.872</v>
      </c>
      <c r="G8" s="30">
        <v>7.3973</v>
      </c>
      <c r="H8" s="31"/>
      <c r="I8" s="31">
        <v>0</v>
      </c>
      <c r="J8" s="25">
        <f t="shared" si="3"/>
        <v>124.332792</v>
      </c>
      <c r="K8" s="32">
        <v>105</v>
      </c>
      <c r="L8" s="32"/>
      <c r="M8" s="32"/>
      <c r="N8" s="32"/>
      <c r="O8" s="32">
        <v>1.5</v>
      </c>
      <c r="P8" s="32"/>
      <c r="Q8" s="32"/>
      <c r="R8" s="32"/>
      <c r="S8" s="32"/>
      <c r="T8" s="32"/>
      <c r="U8" s="30">
        <v>2.832792</v>
      </c>
      <c r="V8" s="30">
        <v>0.252</v>
      </c>
      <c r="W8" s="32"/>
      <c r="X8" s="30">
        <v>14.748</v>
      </c>
      <c r="Y8" s="32"/>
      <c r="Z8" s="25">
        <f t="shared" si="4"/>
        <v>21.602800000000002</v>
      </c>
      <c r="AA8" s="32"/>
      <c r="AB8" s="32"/>
      <c r="AC8" s="32"/>
      <c r="AD8" s="32"/>
      <c r="AE8" s="32"/>
      <c r="AF8" s="32">
        <v>18.1</v>
      </c>
      <c r="AG8" s="32"/>
      <c r="AH8" s="32"/>
      <c r="AI8" s="32"/>
      <c r="AJ8" s="32">
        <v>3.3138</v>
      </c>
      <c r="AK8" s="32"/>
      <c r="AL8" s="32">
        <v>0.18899999999999997</v>
      </c>
      <c r="AM8" s="32"/>
    </row>
    <row r="9" spans="1:39" s="2" customFormat="1" ht="18.75" customHeight="1">
      <c r="A9" s="28">
        <v>2010104</v>
      </c>
      <c r="B9" s="32" t="s">
        <v>49</v>
      </c>
      <c r="C9" s="25">
        <f t="shared" si="0"/>
        <v>25</v>
      </c>
      <c r="D9" s="25">
        <f t="shared" si="1"/>
        <v>0</v>
      </c>
      <c r="E9" s="32"/>
      <c r="F9" s="32"/>
      <c r="G9" s="32"/>
      <c r="H9" s="31"/>
      <c r="I9" s="31"/>
      <c r="J9" s="25">
        <f t="shared" si="3"/>
        <v>25</v>
      </c>
      <c r="K9" s="32"/>
      <c r="L9" s="32"/>
      <c r="M9" s="32"/>
      <c r="N9" s="32"/>
      <c r="O9" s="32"/>
      <c r="P9" s="32"/>
      <c r="Q9" s="32"/>
      <c r="R9" s="32"/>
      <c r="S9" s="32"/>
      <c r="T9" s="32">
        <v>25</v>
      </c>
      <c r="U9" s="30"/>
      <c r="V9" s="30">
        <v>0</v>
      </c>
      <c r="W9" s="32"/>
      <c r="X9" s="32"/>
      <c r="Y9" s="32"/>
      <c r="Z9" s="25">
        <f t="shared" si="4"/>
        <v>0</v>
      </c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>
        <v>0</v>
      </c>
      <c r="AM9" s="32"/>
    </row>
    <row r="10" spans="1:39" s="2" customFormat="1" ht="18.75" customHeight="1">
      <c r="A10" s="23">
        <v>20102</v>
      </c>
      <c r="B10" s="26" t="s">
        <v>50</v>
      </c>
      <c r="C10" s="25">
        <f t="shared" si="0"/>
        <v>241.57302</v>
      </c>
      <c r="D10" s="25">
        <f t="shared" si="1"/>
        <v>91.0515</v>
      </c>
      <c r="E10" s="30">
        <v>53.946</v>
      </c>
      <c r="F10" s="30">
        <v>32.61</v>
      </c>
      <c r="G10" s="30">
        <v>4.4955</v>
      </c>
      <c r="H10" s="31">
        <v>0</v>
      </c>
      <c r="I10" s="31">
        <v>0</v>
      </c>
      <c r="J10" s="25">
        <f t="shared" si="3"/>
        <v>133.87512</v>
      </c>
      <c r="K10" s="32">
        <v>95</v>
      </c>
      <c r="L10" s="32">
        <v>0</v>
      </c>
      <c r="M10" s="32">
        <v>0</v>
      </c>
      <c r="N10" s="32">
        <v>0</v>
      </c>
      <c r="O10" s="32">
        <v>1.5</v>
      </c>
      <c r="P10" s="32">
        <v>0</v>
      </c>
      <c r="Q10" s="32">
        <v>0</v>
      </c>
      <c r="R10" s="32">
        <v>0</v>
      </c>
      <c r="S10" s="32">
        <v>0</v>
      </c>
      <c r="T10" s="32">
        <v>25</v>
      </c>
      <c r="U10" s="30">
        <v>1.73112</v>
      </c>
      <c r="V10" s="32">
        <v>0.156</v>
      </c>
      <c r="W10" s="32">
        <v>0</v>
      </c>
      <c r="X10" s="30">
        <v>10.488</v>
      </c>
      <c r="Y10" s="32">
        <v>0</v>
      </c>
      <c r="Z10" s="25">
        <f t="shared" si="4"/>
        <v>16.6464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14.4</v>
      </c>
      <c r="AG10" s="32">
        <v>0</v>
      </c>
      <c r="AH10" s="32">
        <v>0</v>
      </c>
      <c r="AI10" s="32">
        <v>0</v>
      </c>
      <c r="AJ10" s="32">
        <v>2.1294</v>
      </c>
      <c r="AK10" s="32">
        <v>0</v>
      </c>
      <c r="AL10" s="32">
        <v>0.11699999999999999</v>
      </c>
      <c r="AM10" s="32">
        <v>0</v>
      </c>
    </row>
    <row r="11" spans="1:39" s="2" customFormat="1" ht="18.75" customHeight="1">
      <c r="A11" s="28">
        <v>2010201</v>
      </c>
      <c r="B11" s="29" t="s">
        <v>51</v>
      </c>
      <c r="C11" s="25">
        <f t="shared" si="0"/>
        <v>216.57302</v>
      </c>
      <c r="D11" s="25">
        <f t="shared" si="1"/>
        <v>91.0515</v>
      </c>
      <c r="E11" s="30">
        <v>53.946</v>
      </c>
      <c r="F11" s="30">
        <v>32.61</v>
      </c>
      <c r="G11" s="30">
        <v>4.4955</v>
      </c>
      <c r="H11" s="31">
        <v>0</v>
      </c>
      <c r="I11" s="31">
        <v>0</v>
      </c>
      <c r="J11" s="25">
        <f t="shared" si="3"/>
        <v>108.87512000000001</v>
      </c>
      <c r="K11" s="32">
        <v>95</v>
      </c>
      <c r="L11" s="32"/>
      <c r="M11" s="32"/>
      <c r="N11" s="32"/>
      <c r="O11" s="32">
        <v>1.5</v>
      </c>
      <c r="P11" s="32"/>
      <c r="Q11" s="32"/>
      <c r="R11" s="32"/>
      <c r="S11" s="32"/>
      <c r="T11" s="32"/>
      <c r="U11" s="30">
        <v>1.73112</v>
      </c>
      <c r="V11" s="30">
        <v>0.156</v>
      </c>
      <c r="W11" s="32"/>
      <c r="X11" s="30">
        <v>10.488</v>
      </c>
      <c r="Y11" s="24">
        <v>0</v>
      </c>
      <c r="Z11" s="25">
        <f t="shared" si="4"/>
        <v>16.6464</v>
      </c>
      <c r="AA11" s="32"/>
      <c r="AB11" s="32"/>
      <c r="AC11" s="32"/>
      <c r="AD11" s="32"/>
      <c r="AE11" s="32"/>
      <c r="AF11" s="32">
        <v>14.4</v>
      </c>
      <c r="AG11" s="32"/>
      <c r="AH11" s="32"/>
      <c r="AI11" s="32"/>
      <c r="AJ11" s="32">
        <v>2.1294</v>
      </c>
      <c r="AK11" s="32"/>
      <c r="AL11" s="32">
        <v>0.11699999999999999</v>
      </c>
      <c r="AM11" s="32"/>
    </row>
    <row r="12" spans="1:39" s="2" customFormat="1" ht="18.75" customHeight="1">
      <c r="A12" s="28">
        <v>2010204</v>
      </c>
      <c r="B12" s="29" t="s">
        <v>52</v>
      </c>
      <c r="C12" s="25">
        <f t="shared" si="0"/>
        <v>25</v>
      </c>
      <c r="D12" s="25">
        <f t="shared" si="1"/>
        <v>0</v>
      </c>
      <c r="E12" s="32"/>
      <c r="F12" s="32"/>
      <c r="G12" s="32"/>
      <c r="H12" s="31"/>
      <c r="I12" s="31"/>
      <c r="J12" s="25">
        <f t="shared" si="3"/>
        <v>25</v>
      </c>
      <c r="K12" s="32"/>
      <c r="L12" s="32"/>
      <c r="M12" s="32"/>
      <c r="N12" s="32"/>
      <c r="O12" s="32"/>
      <c r="P12" s="32"/>
      <c r="Q12" s="32"/>
      <c r="R12" s="32"/>
      <c r="S12" s="32"/>
      <c r="T12" s="32">
        <v>25</v>
      </c>
      <c r="U12" s="30"/>
      <c r="V12" s="30">
        <v>0</v>
      </c>
      <c r="W12" s="32"/>
      <c r="X12" s="32"/>
      <c r="Y12" s="32"/>
      <c r="Z12" s="25">
        <f t="shared" si="4"/>
        <v>0</v>
      </c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>
        <v>0</v>
      </c>
      <c r="AM12" s="32"/>
    </row>
    <row r="13" spans="1:39" s="2" customFormat="1" ht="18.75" customHeight="1">
      <c r="A13" s="23">
        <v>20103</v>
      </c>
      <c r="B13" s="26" t="s">
        <v>53</v>
      </c>
      <c r="C13" s="25">
        <f t="shared" si="0"/>
        <v>6193.38918</v>
      </c>
      <c r="D13" s="25">
        <f t="shared" si="1"/>
        <v>3431.3644000000004</v>
      </c>
      <c r="E13" s="33">
        <f aca="true" t="shared" si="6" ref="E13:AM13">SUM(E14:E34)</f>
        <v>1466.8448000000003</v>
      </c>
      <c r="F13" s="33">
        <f t="shared" si="6"/>
        <v>986.7191999999998</v>
      </c>
      <c r="G13" s="33">
        <f t="shared" si="6"/>
        <v>105.57039999999999</v>
      </c>
      <c r="H13" s="33">
        <f t="shared" si="6"/>
        <v>98.22999999999999</v>
      </c>
      <c r="I13" s="33">
        <f t="shared" si="6"/>
        <v>774</v>
      </c>
      <c r="J13" s="25">
        <f t="shared" si="3"/>
        <v>2454.82528</v>
      </c>
      <c r="K13" s="33">
        <f t="shared" si="6"/>
        <v>625.4100000000001</v>
      </c>
      <c r="L13" s="33">
        <f t="shared" si="6"/>
        <v>571.9</v>
      </c>
      <c r="M13" s="33">
        <f t="shared" si="6"/>
        <v>51.6</v>
      </c>
      <c r="N13" s="33">
        <f t="shared" si="6"/>
        <v>553.2</v>
      </c>
      <c r="O13" s="33">
        <f t="shared" si="6"/>
        <v>20.700000000000003</v>
      </c>
      <c r="P13" s="33">
        <f t="shared" si="6"/>
        <v>339.2</v>
      </c>
      <c r="Q13" s="33">
        <f t="shared" si="6"/>
        <v>14.5</v>
      </c>
      <c r="R13" s="33">
        <f t="shared" si="6"/>
        <v>0</v>
      </c>
      <c r="S13" s="33">
        <f t="shared" si="6"/>
        <v>4.9</v>
      </c>
      <c r="T13" s="33">
        <f t="shared" si="6"/>
        <v>0</v>
      </c>
      <c r="U13" s="33">
        <f t="shared" si="6"/>
        <v>45.07128</v>
      </c>
      <c r="V13" s="33">
        <f t="shared" si="6"/>
        <v>4.176</v>
      </c>
      <c r="W13" s="33">
        <f t="shared" si="6"/>
        <v>110</v>
      </c>
      <c r="X13" s="33">
        <f t="shared" si="6"/>
        <v>113.868</v>
      </c>
      <c r="Y13" s="33">
        <f t="shared" si="6"/>
        <v>0.3</v>
      </c>
      <c r="Z13" s="25">
        <f t="shared" si="4"/>
        <v>307.1995</v>
      </c>
      <c r="AA13" s="33">
        <f t="shared" si="6"/>
        <v>0</v>
      </c>
      <c r="AB13" s="33">
        <f t="shared" si="6"/>
        <v>0</v>
      </c>
      <c r="AC13" s="33">
        <f t="shared" si="6"/>
        <v>0</v>
      </c>
      <c r="AD13" s="33">
        <f t="shared" si="6"/>
        <v>0</v>
      </c>
      <c r="AE13" s="33">
        <f t="shared" si="6"/>
        <v>0</v>
      </c>
      <c r="AF13" s="33">
        <f t="shared" si="6"/>
        <v>259.4</v>
      </c>
      <c r="AG13" s="33">
        <f t="shared" si="6"/>
        <v>0</v>
      </c>
      <c r="AH13" s="33">
        <f t="shared" si="6"/>
        <v>0</v>
      </c>
      <c r="AI13" s="33">
        <f t="shared" si="6"/>
        <v>0</v>
      </c>
      <c r="AJ13" s="33">
        <f t="shared" si="6"/>
        <v>44.667500000000004</v>
      </c>
      <c r="AK13" s="33">
        <f t="shared" si="6"/>
        <v>0</v>
      </c>
      <c r="AL13" s="33">
        <f t="shared" si="6"/>
        <v>3.1319999999999997</v>
      </c>
      <c r="AM13" s="33">
        <f t="shared" si="6"/>
        <v>0</v>
      </c>
    </row>
    <row r="14" spans="1:39" s="2" customFormat="1" ht="18.75" customHeight="1">
      <c r="A14" s="28">
        <v>2010301</v>
      </c>
      <c r="B14" s="29" t="s">
        <v>54</v>
      </c>
      <c r="C14" s="25">
        <f t="shared" si="0"/>
        <v>1669.747096</v>
      </c>
      <c r="D14" s="25">
        <f t="shared" si="1"/>
        <v>1018.7327</v>
      </c>
      <c r="E14" s="31">
        <v>565.4148000000001</v>
      </c>
      <c r="F14" s="31">
        <v>377.3999999999999</v>
      </c>
      <c r="G14" s="31">
        <v>47.1179</v>
      </c>
      <c r="H14" s="34">
        <v>0</v>
      </c>
      <c r="I14" s="31">
        <v>28.8</v>
      </c>
      <c r="J14" s="25">
        <f t="shared" si="3"/>
        <v>526.726296</v>
      </c>
      <c r="K14" s="34">
        <v>332.55</v>
      </c>
      <c r="L14" s="34">
        <v>58.2</v>
      </c>
      <c r="M14" s="34">
        <v>0</v>
      </c>
      <c r="N14" s="34">
        <v>0</v>
      </c>
      <c r="O14" s="48">
        <v>2.1</v>
      </c>
      <c r="P14" s="34">
        <v>0</v>
      </c>
      <c r="Q14" s="34">
        <v>3</v>
      </c>
      <c r="R14" s="34">
        <v>0</v>
      </c>
      <c r="S14" s="34">
        <v>0</v>
      </c>
      <c r="T14" s="34">
        <v>0</v>
      </c>
      <c r="U14" s="30">
        <v>18.856295999999997</v>
      </c>
      <c r="V14" s="30">
        <v>1.992</v>
      </c>
      <c r="W14" s="34">
        <v>0</v>
      </c>
      <c r="X14" s="31">
        <v>110.02799999999999</v>
      </c>
      <c r="Y14" s="34">
        <v>0</v>
      </c>
      <c r="Z14" s="25">
        <f t="shared" si="4"/>
        <v>124.28810000000001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1">
        <v>100.7</v>
      </c>
      <c r="AG14" s="34">
        <v>0</v>
      </c>
      <c r="AH14" s="34">
        <v>0</v>
      </c>
      <c r="AI14" s="34">
        <v>0</v>
      </c>
      <c r="AJ14" s="31">
        <v>22.094100000000005</v>
      </c>
      <c r="AK14" s="31">
        <v>0</v>
      </c>
      <c r="AL14" s="31">
        <v>1.494</v>
      </c>
      <c r="AM14" s="34">
        <v>0</v>
      </c>
    </row>
    <row r="15" spans="1:39" s="2" customFormat="1" ht="18.75" customHeight="1" hidden="1">
      <c r="A15" s="28"/>
      <c r="B15" s="28"/>
      <c r="C15" s="25">
        <f t="shared" si="0"/>
        <v>0</v>
      </c>
      <c r="D15" s="25">
        <f t="shared" si="1"/>
        <v>0</v>
      </c>
      <c r="E15" s="34"/>
      <c r="F15" s="34"/>
      <c r="G15" s="34"/>
      <c r="H15" s="34"/>
      <c r="I15" s="31"/>
      <c r="J15" s="25">
        <f t="shared" si="3"/>
        <v>0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0"/>
      <c r="V15" s="30">
        <v>0</v>
      </c>
      <c r="W15" s="32"/>
      <c r="X15" s="32"/>
      <c r="Y15" s="32"/>
      <c r="Z15" s="25">
        <f t="shared" si="4"/>
        <v>0</v>
      </c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>
        <v>0</v>
      </c>
      <c r="AM15" s="32"/>
    </row>
    <row r="16" spans="1:39" s="2" customFormat="1" ht="18.75" customHeight="1" hidden="1">
      <c r="A16" s="28"/>
      <c r="B16" s="29"/>
      <c r="C16" s="25">
        <f t="shared" si="0"/>
        <v>0</v>
      </c>
      <c r="D16" s="25">
        <f t="shared" si="1"/>
        <v>0</v>
      </c>
      <c r="E16" s="34"/>
      <c r="F16" s="34"/>
      <c r="G16" s="34"/>
      <c r="H16" s="34"/>
      <c r="I16" s="31"/>
      <c r="J16" s="25">
        <f t="shared" si="3"/>
        <v>0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0"/>
      <c r="V16" s="30">
        <v>0</v>
      </c>
      <c r="W16" s="32"/>
      <c r="X16" s="32"/>
      <c r="Y16" s="32"/>
      <c r="Z16" s="25">
        <f t="shared" si="4"/>
        <v>0</v>
      </c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>
        <v>0</v>
      </c>
      <c r="AM16" s="32"/>
    </row>
    <row r="17" spans="1:39" s="2" customFormat="1" ht="18.75" customHeight="1" hidden="1">
      <c r="A17" s="28"/>
      <c r="B17" s="29"/>
      <c r="C17" s="25">
        <f t="shared" si="0"/>
        <v>0</v>
      </c>
      <c r="D17" s="25">
        <f t="shared" si="1"/>
        <v>0</v>
      </c>
      <c r="E17" s="34"/>
      <c r="F17" s="34"/>
      <c r="G17" s="34"/>
      <c r="H17" s="34"/>
      <c r="I17" s="31"/>
      <c r="J17" s="25">
        <f t="shared" si="3"/>
        <v>0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0"/>
      <c r="V17" s="30">
        <v>0</v>
      </c>
      <c r="W17" s="32"/>
      <c r="X17" s="32"/>
      <c r="Y17" s="32"/>
      <c r="Z17" s="25">
        <f t="shared" si="4"/>
        <v>0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>
        <v>0</v>
      </c>
      <c r="AM17" s="32"/>
    </row>
    <row r="18" spans="1:39" s="2" customFormat="1" ht="18.75" customHeight="1" hidden="1">
      <c r="A18" s="28"/>
      <c r="B18" s="29"/>
      <c r="C18" s="25">
        <f t="shared" si="0"/>
        <v>0</v>
      </c>
      <c r="D18" s="25">
        <f t="shared" si="1"/>
        <v>0</v>
      </c>
      <c r="E18" s="34"/>
      <c r="F18" s="34"/>
      <c r="G18" s="34"/>
      <c r="H18" s="34"/>
      <c r="I18" s="31"/>
      <c r="J18" s="25">
        <f t="shared" si="3"/>
        <v>0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0"/>
      <c r="V18" s="30">
        <v>0</v>
      </c>
      <c r="W18" s="32"/>
      <c r="X18" s="32"/>
      <c r="Y18" s="32"/>
      <c r="Z18" s="25">
        <f t="shared" si="4"/>
        <v>0</v>
      </c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>
        <v>0</v>
      </c>
      <c r="AM18" s="32"/>
    </row>
    <row r="19" spans="1:39" s="2" customFormat="1" ht="18.75" customHeight="1" hidden="1">
      <c r="A19" s="28"/>
      <c r="B19" s="29"/>
      <c r="C19" s="25">
        <f t="shared" si="0"/>
        <v>0</v>
      </c>
      <c r="D19" s="25">
        <f t="shared" si="1"/>
        <v>0</v>
      </c>
      <c r="E19" s="34"/>
      <c r="F19" s="34"/>
      <c r="G19" s="34"/>
      <c r="H19" s="34"/>
      <c r="I19" s="31"/>
      <c r="J19" s="25">
        <f t="shared" si="3"/>
        <v>0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0"/>
      <c r="V19" s="30">
        <v>0</v>
      </c>
      <c r="W19" s="32"/>
      <c r="X19" s="32"/>
      <c r="Y19" s="32"/>
      <c r="Z19" s="25">
        <f t="shared" si="4"/>
        <v>0</v>
      </c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>
        <v>0</v>
      </c>
      <c r="AM19" s="32"/>
    </row>
    <row r="20" spans="1:39" s="2" customFormat="1" ht="18.75" customHeight="1" hidden="1">
      <c r="A20" s="28"/>
      <c r="B20" s="29"/>
      <c r="C20" s="25">
        <f t="shared" si="0"/>
        <v>0</v>
      </c>
      <c r="D20" s="25">
        <f t="shared" si="1"/>
        <v>0</v>
      </c>
      <c r="E20" s="34"/>
      <c r="F20" s="34"/>
      <c r="G20" s="34"/>
      <c r="H20" s="34"/>
      <c r="I20" s="31"/>
      <c r="J20" s="25">
        <f t="shared" si="3"/>
        <v>0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0"/>
      <c r="V20" s="30">
        <v>0</v>
      </c>
      <c r="W20" s="32"/>
      <c r="X20" s="32"/>
      <c r="Y20" s="32"/>
      <c r="Z20" s="25">
        <f t="shared" si="4"/>
        <v>0</v>
      </c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>
        <v>0</v>
      </c>
      <c r="AM20" s="32"/>
    </row>
    <row r="21" spans="1:39" s="2" customFormat="1" ht="18.75" customHeight="1" hidden="1">
      <c r="A21" s="28"/>
      <c r="B21" s="29"/>
      <c r="C21" s="25">
        <f t="shared" si="0"/>
        <v>0</v>
      </c>
      <c r="D21" s="25">
        <f t="shared" si="1"/>
        <v>0</v>
      </c>
      <c r="E21" s="34"/>
      <c r="F21" s="34"/>
      <c r="G21" s="34"/>
      <c r="H21" s="34"/>
      <c r="I21" s="31"/>
      <c r="J21" s="25">
        <f t="shared" si="3"/>
        <v>0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0"/>
      <c r="V21" s="30">
        <v>0</v>
      </c>
      <c r="W21" s="32"/>
      <c r="X21" s="32"/>
      <c r="Y21" s="32"/>
      <c r="Z21" s="25">
        <f t="shared" si="4"/>
        <v>0</v>
      </c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>
        <v>0</v>
      </c>
      <c r="AM21" s="32"/>
    </row>
    <row r="22" spans="1:39" s="2" customFormat="1" ht="18.75" customHeight="1" hidden="1">
      <c r="A22" s="28"/>
      <c r="B22" s="29"/>
      <c r="C22" s="25">
        <f t="shared" si="0"/>
        <v>0</v>
      </c>
      <c r="D22" s="25">
        <f t="shared" si="1"/>
        <v>0</v>
      </c>
      <c r="E22" s="34"/>
      <c r="F22" s="34"/>
      <c r="G22" s="34"/>
      <c r="H22" s="34"/>
      <c r="I22" s="31"/>
      <c r="J22" s="25">
        <f t="shared" si="3"/>
        <v>0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0"/>
      <c r="V22" s="30">
        <v>0</v>
      </c>
      <c r="W22" s="32"/>
      <c r="X22" s="32"/>
      <c r="Y22" s="32"/>
      <c r="Z22" s="25">
        <f t="shared" si="4"/>
        <v>0</v>
      </c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>
        <v>0</v>
      </c>
      <c r="AM22" s="32"/>
    </row>
    <row r="23" spans="1:39" s="2" customFormat="1" ht="18.75" customHeight="1" hidden="1">
      <c r="A23" s="28"/>
      <c r="B23" s="29"/>
      <c r="C23" s="25">
        <f t="shared" si="0"/>
        <v>0</v>
      </c>
      <c r="D23" s="25">
        <f t="shared" si="1"/>
        <v>0</v>
      </c>
      <c r="E23" s="34"/>
      <c r="F23" s="34"/>
      <c r="G23" s="34"/>
      <c r="H23" s="34"/>
      <c r="I23" s="31"/>
      <c r="J23" s="25">
        <f t="shared" si="3"/>
        <v>0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0"/>
      <c r="V23" s="30">
        <v>0</v>
      </c>
      <c r="W23" s="32"/>
      <c r="X23" s="32"/>
      <c r="Y23" s="32"/>
      <c r="Z23" s="25">
        <f t="shared" si="4"/>
        <v>0</v>
      </c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>
        <v>0</v>
      </c>
      <c r="AM23" s="32"/>
    </row>
    <row r="24" spans="1:39" s="2" customFormat="1" ht="18.75" customHeight="1" hidden="1">
      <c r="A24" s="28"/>
      <c r="B24" s="29"/>
      <c r="C24" s="25">
        <f t="shared" si="0"/>
        <v>0</v>
      </c>
      <c r="D24" s="25">
        <f t="shared" si="1"/>
        <v>0</v>
      </c>
      <c r="E24" s="34"/>
      <c r="F24" s="34"/>
      <c r="G24" s="34"/>
      <c r="H24" s="34"/>
      <c r="I24" s="31"/>
      <c r="J24" s="25">
        <f t="shared" si="3"/>
        <v>0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0"/>
      <c r="V24" s="30">
        <v>0</v>
      </c>
      <c r="W24" s="32"/>
      <c r="X24" s="32"/>
      <c r="Y24" s="32"/>
      <c r="Z24" s="25">
        <f t="shared" si="4"/>
        <v>0</v>
      </c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>
        <v>0</v>
      </c>
      <c r="AM24" s="32"/>
    </row>
    <row r="25" spans="1:39" s="2" customFormat="1" ht="18.75" customHeight="1" hidden="1">
      <c r="A25" s="28"/>
      <c r="B25" s="29"/>
      <c r="C25" s="25">
        <f t="shared" si="0"/>
        <v>0</v>
      </c>
      <c r="D25" s="25">
        <f t="shared" si="1"/>
        <v>0</v>
      </c>
      <c r="E25" s="34"/>
      <c r="F25" s="34"/>
      <c r="G25" s="34"/>
      <c r="H25" s="34"/>
      <c r="I25" s="31"/>
      <c r="J25" s="25">
        <f t="shared" si="3"/>
        <v>0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0"/>
      <c r="V25" s="30">
        <v>0</v>
      </c>
      <c r="W25" s="32"/>
      <c r="X25" s="32"/>
      <c r="Y25" s="32"/>
      <c r="Z25" s="25">
        <f t="shared" si="4"/>
        <v>0</v>
      </c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>
        <v>0</v>
      </c>
      <c r="AM25" s="32"/>
    </row>
    <row r="26" spans="1:39" s="2" customFormat="1" ht="18.75" customHeight="1">
      <c r="A26" s="28">
        <v>2010303</v>
      </c>
      <c r="B26" s="28" t="s">
        <v>55</v>
      </c>
      <c r="C26" s="25">
        <f t="shared" si="0"/>
        <v>2350.4904960000003</v>
      </c>
      <c r="D26" s="25">
        <f t="shared" si="1"/>
        <v>763.8102</v>
      </c>
      <c r="E26" s="31">
        <v>90.4248</v>
      </c>
      <c r="F26" s="31">
        <v>58.44</v>
      </c>
      <c r="G26" s="31">
        <v>7.5354</v>
      </c>
      <c r="H26" s="31">
        <v>29.41</v>
      </c>
      <c r="I26" s="31">
        <v>578</v>
      </c>
      <c r="J26" s="25">
        <f t="shared" si="3"/>
        <v>1573.233296</v>
      </c>
      <c r="K26" s="31">
        <v>9.8</v>
      </c>
      <c r="L26" s="31">
        <v>497.2</v>
      </c>
      <c r="M26" s="31">
        <v>51.6</v>
      </c>
      <c r="N26" s="31">
        <v>553.2</v>
      </c>
      <c r="O26" s="31">
        <v>18.6</v>
      </c>
      <c r="P26" s="31">
        <v>339.2</v>
      </c>
      <c r="Q26" s="31">
        <v>0</v>
      </c>
      <c r="R26" s="31">
        <v>0</v>
      </c>
      <c r="S26" s="31">
        <v>4.9</v>
      </c>
      <c r="T26" s="31">
        <v>0</v>
      </c>
      <c r="U26" s="30">
        <v>2.977296</v>
      </c>
      <c r="V26" s="31">
        <v>0.456</v>
      </c>
      <c r="W26" s="31">
        <v>95</v>
      </c>
      <c r="X26" s="31">
        <v>0</v>
      </c>
      <c r="Y26" s="31">
        <v>0.3</v>
      </c>
      <c r="Z26" s="25">
        <f t="shared" si="4"/>
        <v>13.447000000000001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8.375</v>
      </c>
      <c r="AG26" s="31">
        <v>0</v>
      </c>
      <c r="AH26" s="31">
        <v>0</v>
      </c>
      <c r="AI26" s="31">
        <v>0</v>
      </c>
      <c r="AJ26" s="31">
        <v>4.73</v>
      </c>
      <c r="AK26" s="31">
        <v>0</v>
      </c>
      <c r="AL26" s="31">
        <v>0.34199999999999997</v>
      </c>
      <c r="AM26" s="31">
        <v>0</v>
      </c>
    </row>
    <row r="27" spans="1:39" s="2" customFormat="1" ht="18.75" customHeight="1" hidden="1">
      <c r="A27" s="28"/>
      <c r="B27" s="29"/>
      <c r="C27" s="25">
        <f t="shared" si="0"/>
        <v>0</v>
      </c>
      <c r="D27" s="25">
        <f t="shared" si="1"/>
        <v>0</v>
      </c>
      <c r="E27" s="34"/>
      <c r="F27" s="34"/>
      <c r="G27" s="34"/>
      <c r="H27" s="34"/>
      <c r="I27" s="31"/>
      <c r="J27" s="25">
        <f t="shared" si="3"/>
        <v>0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0"/>
      <c r="V27" s="30">
        <v>0</v>
      </c>
      <c r="W27" s="32"/>
      <c r="X27" s="32"/>
      <c r="Y27" s="32"/>
      <c r="Z27" s="25">
        <f t="shared" si="4"/>
        <v>0</v>
      </c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>
        <v>0</v>
      </c>
      <c r="AM27" s="32"/>
    </row>
    <row r="28" spans="1:39" s="2" customFormat="1" ht="18.75" customHeight="1" hidden="1">
      <c r="A28" s="28"/>
      <c r="B28" s="29"/>
      <c r="C28" s="25">
        <f t="shared" si="0"/>
        <v>0</v>
      </c>
      <c r="D28" s="25">
        <f t="shared" si="1"/>
        <v>0</v>
      </c>
      <c r="E28" s="34"/>
      <c r="F28" s="34"/>
      <c r="G28" s="34"/>
      <c r="H28" s="34"/>
      <c r="I28" s="31"/>
      <c r="J28" s="25">
        <f t="shared" si="3"/>
        <v>0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0"/>
      <c r="V28" s="30">
        <v>0</v>
      </c>
      <c r="W28" s="32"/>
      <c r="X28" s="32"/>
      <c r="Y28" s="32"/>
      <c r="Z28" s="25">
        <f t="shared" si="4"/>
        <v>0</v>
      </c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>
        <v>0</v>
      </c>
      <c r="AM28" s="32"/>
    </row>
    <row r="29" spans="1:39" s="2" customFormat="1" ht="18.75" customHeight="1" hidden="1">
      <c r="A29" s="28"/>
      <c r="B29" s="29"/>
      <c r="C29" s="25">
        <f t="shared" si="0"/>
        <v>0</v>
      </c>
      <c r="D29" s="25">
        <f t="shared" si="1"/>
        <v>0</v>
      </c>
      <c r="E29" s="34"/>
      <c r="F29" s="34"/>
      <c r="G29" s="34"/>
      <c r="H29" s="34"/>
      <c r="I29" s="31"/>
      <c r="J29" s="25">
        <f t="shared" si="3"/>
        <v>0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0"/>
      <c r="V29" s="30">
        <v>0</v>
      </c>
      <c r="W29" s="32"/>
      <c r="X29" s="32"/>
      <c r="Y29" s="32"/>
      <c r="Z29" s="25">
        <f t="shared" si="4"/>
        <v>0</v>
      </c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>
        <v>0</v>
      </c>
      <c r="AM29" s="32"/>
    </row>
    <row r="30" spans="1:39" s="2" customFormat="1" ht="18.75" customHeight="1" hidden="1">
      <c r="A30" s="28"/>
      <c r="B30" s="29"/>
      <c r="C30" s="25">
        <f t="shared" si="0"/>
        <v>0</v>
      </c>
      <c r="D30" s="25">
        <f t="shared" si="1"/>
        <v>0</v>
      </c>
      <c r="E30" s="32"/>
      <c r="F30" s="32"/>
      <c r="G30" s="32"/>
      <c r="H30" s="32"/>
      <c r="I30" s="31"/>
      <c r="J30" s="25">
        <f t="shared" si="3"/>
        <v>0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0"/>
      <c r="V30" s="30">
        <v>0</v>
      </c>
      <c r="W30" s="32"/>
      <c r="X30" s="32"/>
      <c r="Y30" s="32"/>
      <c r="Z30" s="25">
        <f t="shared" si="4"/>
        <v>0</v>
      </c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>
        <v>0</v>
      </c>
      <c r="AM30" s="32"/>
    </row>
    <row r="31" spans="1:39" s="2" customFormat="1" ht="18.75" customHeight="1" hidden="1">
      <c r="A31" s="28"/>
      <c r="B31" s="29"/>
      <c r="C31" s="25">
        <f t="shared" si="0"/>
        <v>0</v>
      </c>
      <c r="D31" s="25">
        <f t="shared" si="1"/>
        <v>0</v>
      </c>
      <c r="E31" s="34"/>
      <c r="F31" s="34"/>
      <c r="G31" s="34"/>
      <c r="H31" s="34"/>
      <c r="I31" s="31"/>
      <c r="J31" s="25">
        <f t="shared" si="3"/>
        <v>0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0"/>
      <c r="V31" s="30">
        <v>0</v>
      </c>
      <c r="W31" s="32"/>
      <c r="X31" s="32"/>
      <c r="Y31" s="32"/>
      <c r="Z31" s="25">
        <f t="shared" si="4"/>
        <v>0</v>
      </c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>
        <v>0</v>
      </c>
      <c r="AM31" s="32"/>
    </row>
    <row r="32" spans="1:39" s="2" customFormat="1" ht="18.75" customHeight="1" hidden="1">
      <c r="A32" s="28"/>
      <c r="B32" s="29"/>
      <c r="C32" s="25">
        <f t="shared" si="0"/>
        <v>0</v>
      </c>
      <c r="D32" s="25">
        <f t="shared" si="1"/>
        <v>0</v>
      </c>
      <c r="E32" s="34"/>
      <c r="F32" s="34"/>
      <c r="G32" s="34"/>
      <c r="H32" s="34"/>
      <c r="I32" s="31"/>
      <c r="J32" s="25">
        <f t="shared" si="3"/>
        <v>0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0"/>
      <c r="V32" s="30">
        <v>0</v>
      </c>
      <c r="W32" s="32"/>
      <c r="X32" s="32"/>
      <c r="Y32" s="32"/>
      <c r="Z32" s="25">
        <f t="shared" si="4"/>
        <v>0</v>
      </c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>
        <v>0</v>
      </c>
      <c r="AM32" s="32"/>
    </row>
    <row r="33" spans="1:39" s="2" customFormat="1" ht="18.75" customHeight="1">
      <c r="A33" s="28">
        <v>2010350</v>
      </c>
      <c r="B33" s="32" t="s">
        <v>56</v>
      </c>
      <c r="C33" s="25">
        <f t="shared" si="0"/>
        <v>1831.5415879999996</v>
      </c>
      <c r="D33" s="25">
        <f t="shared" si="1"/>
        <v>1444.8214999999998</v>
      </c>
      <c r="E33" s="31">
        <v>611.0052000000001</v>
      </c>
      <c r="F33" s="31">
        <v>550.8791999999999</v>
      </c>
      <c r="G33" s="31">
        <v>50.91709999999999</v>
      </c>
      <c r="H33" s="31">
        <v>68.82</v>
      </c>
      <c r="I33" s="31">
        <v>163.2</v>
      </c>
      <c r="J33" s="25">
        <f t="shared" si="3"/>
        <v>316.855688</v>
      </c>
      <c r="K33" s="31">
        <v>245.05</v>
      </c>
      <c r="L33" s="31">
        <v>16.5</v>
      </c>
      <c r="M33" s="31">
        <v>0</v>
      </c>
      <c r="N33" s="31">
        <v>0</v>
      </c>
      <c r="O33" s="31">
        <v>0</v>
      </c>
      <c r="P33" s="31">
        <v>0</v>
      </c>
      <c r="Q33" s="31">
        <v>11.5</v>
      </c>
      <c r="R33" s="31">
        <v>0</v>
      </c>
      <c r="S33" s="31">
        <v>0</v>
      </c>
      <c r="T33" s="31">
        <v>0</v>
      </c>
      <c r="U33" s="30">
        <v>23.237688000000006</v>
      </c>
      <c r="V33" s="31">
        <v>1.7280000000000004</v>
      </c>
      <c r="W33" s="31">
        <v>15</v>
      </c>
      <c r="X33" s="31">
        <v>3.84</v>
      </c>
      <c r="Y33" s="31">
        <v>0</v>
      </c>
      <c r="Z33" s="25">
        <f t="shared" si="4"/>
        <v>69.8644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50.724999999999994</v>
      </c>
      <c r="AG33" s="31">
        <v>0</v>
      </c>
      <c r="AH33" s="31">
        <v>0</v>
      </c>
      <c r="AI33" s="31">
        <v>0</v>
      </c>
      <c r="AJ33" s="31">
        <v>17.843399999999995</v>
      </c>
      <c r="AK33" s="31">
        <v>0</v>
      </c>
      <c r="AL33" s="31">
        <v>1.296</v>
      </c>
      <c r="AM33" s="31">
        <v>0</v>
      </c>
    </row>
    <row r="34" spans="1:39" s="2" customFormat="1" ht="24" customHeight="1">
      <c r="A34" s="28">
        <v>2010299</v>
      </c>
      <c r="B34" s="35" t="s">
        <v>57</v>
      </c>
      <c r="C34" s="25">
        <f t="shared" si="0"/>
        <v>341.61</v>
      </c>
      <c r="D34" s="25">
        <f t="shared" si="1"/>
        <v>204</v>
      </c>
      <c r="E34" s="27">
        <v>200</v>
      </c>
      <c r="F34" s="27">
        <v>0</v>
      </c>
      <c r="G34" s="27">
        <v>0</v>
      </c>
      <c r="H34" s="27">
        <v>0</v>
      </c>
      <c r="I34" s="27">
        <v>4</v>
      </c>
      <c r="J34" s="25">
        <f t="shared" si="3"/>
        <v>38.01</v>
      </c>
      <c r="K34" s="27">
        <v>38.01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5">
        <f t="shared" si="4"/>
        <v>99.6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99.6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</row>
    <row r="35" spans="1:39" s="2" customFormat="1" ht="18.75" customHeight="1">
      <c r="A35" s="23">
        <v>20104</v>
      </c>
      <c r="B35" s="24" t="s">
        <v>58</v>
      </c>
      <c r="C35" s="25">
        <f t="shared" si="0"/>
        <v>183.600092</v>
      </c>
      <c r="D35" s="25">
        <f t="shared" si="1"/>
        <v>137.2984</v>
      </c>
      <c r="E35" s="36">
        <v>77.0256</v>
      </c>
      <c r="F35" s="36">
        <v>53.154</v>
      </c>
      <c r="G35" s="36">
        <v>6.418799999999999</v>
      </c>
      <c r="H35" s="36">
        <v>0.7</v>
      </c>
      <c r="I35" s="36">
        <v>0</v>
      </c>
      <c r="J35" s="25">
        <f t="shared" si="3"/>
        <v>33.475592</v>
      </c>
      <c r="K35" s="36">
        <v>9.65</v>
      </c>
      <c r="L35" s="36">
        <v>13.35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2.6035920000000004</v>
      </c>
      <c r="V35" s="36">
        <v>0.312</v>
      </c>
      <c r="W35" s="36">
        <v>0</v>
      </c>
      <c r="X35" s="36">
        <v>7.56</v>
      </c>
      <c r="Y35" s="36">
        <v>0</v>
      </c>
      <c r="Z35" s="25">
        <f t="shared" si="4"/>
        <v>12.826099999999999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8.95</v>
      </c>
      <c r="AG35" s="36">
        <v>0</v>
      </c>
      <c r="AH35" s="36">
        <v>0</v>
      </c>
      <c r="AI35" s="36">
        <v>0</v>
      </c>
      <c r="AJ35" s="36">
        <v>3.6421</v>
      </c>
      <c r="AK35" s="36">
        <v>0</v>
      </c>
      <c r="AL35" s="36">
        <v>0.23399999999999999</v>
      </c>
      <c r="AM35" s="36">
        <v>0</v>
      </c>
    </row>
    <row r="36" spans="1:39" s="2" customFormat="1" ht="18.75" customHeight="1">
      <c r="A36" s="28">
        <v>2010401</v>
      </c>
      <c r="B36" s="29" t="s">
        <v>59</v>
      </c>
      <c r="C36" s="25">
        <f t="shared" si="0"/>
        <v>76.799188</v>
      </c>
      <c r="D36" s="25">
        <f t="shared" si="1"/>
        <v>45.903600000000004</v>
      </c>
      <c r="E36" s="30">
        <v>26.1504</v>
      </c>
      <c r="F36" s="30">
        <v>17.574</v>
      </c>
      <c r="G36" s="30">
        <v>2.1792</v>
      </c>
      <c r="H36" s="30">
        <v>0</v>
      </c>
      <c r="I36" s="30">
        <v>0</v>
      </c>
      <c r="J36" s="25">
        <f t="shared" si="3"/>
        <v>26.130488</v>
      </c>
      <c r="K36" s="30">
        <v>7.05</v>
      </c>
      <c r="L36" s="30">
        <v>12.95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0.874488</v>
      </c>
      <c r="V36" s="30">
        <v>0.096</v>
      </c>
      <c r="W36" s="30">
        <v>0</v>
      </c>
      <c r="X36" s="30">
        <v>5.16</v>
      </c>
      <c r="Y36" s="30">
        <v>0</v>
      </c>
      <c r="Z36" s="25">
        <f t="shared" si="4"/>
        <v>4.7650999999999994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3.55</v>
      </c>
      <c r="AG36" s="30">
        <v>0</v>
      </c>
      <c r="AH36" s="30">
        <v>0</v>
      </c>
      <c r="AI36" s="30">
        <v>0</v>
      </c>
      <c r="AJ36" s="30">
        <v>1.1431</v>
      </c>
      <c r="AK36" s="30">
        <v>0</v>
      </c>
      <c r="AL36" s="30">
        <v>0.072</v>
      </c>
      <c r="AM36" s="30">
        <v>0</v>
      </c>
    </row>
    <row r="37" spans="1:39" s="2" customFormat="1" ht="18.75" customHeight="1">
      <c r="A37" s="28">
        <v>2010408</v>
      </c>
      <c r="B37" s="29" t="s">
        <v>60</v>
      </c>
      <c r="C37" s="25">
        <f t="shared" si="0"/>
        <v>49.505832</v>
      </c>
      <c r="D37" s="25">
        <f t="shared" si="1"/>
        <v>39.6154</v>
      </c>
      <c r="E37" s="27">
        <v>23.3256</v>
      </c>
      <c r="F37" s="27">
        <v>14.346</v>
      </c>
      <c r="G37" s="27">
        <v>1.9438</v>
      </c>
      <c r="H37" s="27">
        <v>0</v>
      </c>
      <c r="I37" s="27">
        <v>0</v>
      </c>
      <c r="J37" s="25">
        <f t="shared" si="3"/>
        <v>6.237432</v>
      </c>
      <c r="K37" s="27">
        <v>2.6</v>
      </c>
      <c r="L37" s="27">
        <v>0.4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0.753432</v>
      </c>
      <c r="V37" s="27">
        <v>0.084</v>
      </c>
      <c r="W37" s="27">
        <v>0</v>
      </c>
      <c r="X37" s="27">
        <v>2.4</v>
      </c>
      <c r="Y37" s="27">
        <v>0</v>
      </c>
      <c r="Z37" s="25">
        <f t="shared" si="4"/>
        <v>3.653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2.4</v>
      </c>
      <c r="AG37" s="27">
        <v>0</v>
      </c>
      <c r="AH37" s="27">
        <v>0</v>
      </c>
      <c r="AI37" s="27">
        <v>0</v>
      </c>
      <c r="AJ37" s="27">
        <v>1.19</v>
      </c>
      <c r="AK37" s="27">
        <v>0</v>
      </c>
      <c r="AL37" s="27">
        <v>0.063</v>
      </c>
      <c r="AM37" s="27">
        <v>0</v>
      </c>
    </row>
    <row r="38" spans="1:39" s="2" customFormat="1" ht="18.75" customHeight="1">
      <c r="A38" s="28">
        <v>20104050</v>
      </c>
      <c r="B38" s="29" t="s">
        <v>61</v>
      </c>
      <c r="C38" s="25">
        <f t="shared" si="0"/>
        <v>57.29507200000001</v>
      </c>
      <c r="D38" s="25">
        <f t="shared" si="1"/>
        <v>51.77940000000001</v>
      </c>
      <c r="E38" s="36">
        <v>27.5496</v>
      </c>
      <c r="F38" s="36">
        <v>21.234</v>
      </c>
      <c r="G38" s="36">
        <v>2.2958</v>
      </c>
      <c r="H38" s="36">
        <v>0.7</v>
      </c>
      <c r="I38" s="36">
        <v>0</v>
      </c>
      <c r="J38" s="25">
        <f t="shared" si="3"/>
        <v>1.1076720000000002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0.9756720000000002</v>
      </c>
      <c r="V38" s="36">
        <v>0.132</v>
      </c>
      <c r="W38" s="36">
        <v>0</v>
      </c>
      <c r="X38" s="36">
        <v>0</v>
      </c>
      <c r="Y38" s="36">
        <v>0</v>
      </c>
      <c r="Z38" s="25">
        <f t="shared" si="4"/>
        <v>4.408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3</v>
      </c>
      <c r="AG38" s="36">
        <v>0</v>
      </c>
      <c r="AH38" s="36">
        <v>0</v>
      </c>
      <c r="AI38" s="36">
        <v>0</v>
      </c>
      <c r="AJ38" s="36">
        <v>1.309</v>
      </c>
      <c r="AK38" s="36">
        <v>0</v>
      </c>
      <c r="AL38" s="36">
        <v>0.09899999999999999</v>
      </c>
      <c r="AM38" s="36">
        <v>0</v>
      </c>
    </row>
    <row r="39" spans="1:39" s="2" customFormat="1" ht="18.75" customHeight="1">
      <c r="A39" s="23">
        <v>20105</v>
      </c>
      <c r="B39" s="26" t="s">
        <v>62</v>
      </c>
      <c r="C39" s="25">
        <f t="shared" si="0"/>
        <v>105.718264</v>
      </c>
      <c r="D39" s="25">
        <f t="shared" si="1"/>
        <v>90.6463</v>
      </c>
      <c r="E39" s="30">
        <v>37.2372</v>
      </c>
      <c r="F39" s="30">
        <v>25.506</v>
      </c>
      <c r="G39" s="30">
        <v>3.1031</v>
      </c>
      <c r="H39" s="30">
        <v>5.6</v>
      </c>
      <c r="I39" s="30">
        <v>19.2</v>
      </c>
      <c r="J39" s="25">
        <f t="shared" si="3"/>
        <v>9.038864</v>
      </c>
      <c r="K39" s="30">
        <v>4.4</v>
      </c>
      <c r="L39" s="30">
        <v>0.6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1.254864</v>
      </c>
      <c r="V39" s="30">
        <v>0.14400000000000002</v>
      </c>
      <c r="W39" s="30">
        <v>0</v>
      </c>
      <c r="X39" s="30">
        <v>2.64</v>
      </c>
      <c r="Y39" s="30">
        <v>0</v>
      </c>
      <c r="Z39" s="25">
        <f t="shared" si="4"/>
        <v>6.033099999999999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4.425</v>
      </c>
      <c r="AG39" s="30">
        <v>0</v>
      </c>
      <c r="AH39" s="30">
        <v>0</v>
      </c>
      <c r="AI39" s="30">
        <v>0</v>
      </c>
      <c r="AJ39" s="30">
        <v>1.5001</v>
      </c>
      <c r="AK39" s="30">
        <v>0</v>
      </c>
      <c r="AL39" s="30">
        <v>0.10799999999999998</v>
      </c>
      <c r="AM39" s="30">
        <v>0</v>
      </c>
    </row>
    <row r="40" spans="1:39" s="2" customFormat="1" ht="18.75" customHeight="1">
      <c r="A40" s="28">
        <v>2010501</v>
      </c>
      <c r="B40" s="29" t="s">
        <v>59</v>
      </c>
      <c r="C40" s="25">
        <f t="shared" si="0"/>
        <v>33.669164</v>
      </c>
      <c r="D40" s="25">
        <f t="shared" si="1"/>
        <v>22.564300000000003</v>
      </c>
      <c r="E40" s="36">
        <v>12.8532</v>
      </c>
      <c r="F40" s="36">
        <v>8.64</v>
      </c>
      <c r="G40" s="36">
        <v>1.0711</v>
      </c>
      <c r="H40" s="36">
        <v>0</v>
      </c>
      <c r="I40" s="36">
        <v>0</v>
      </c>
      <c r="J40" s="25">
        <f t="shared" si="3"/>
        <v>8.117864</v>
      </c>
      <c r="K40" s="36">
        <v>4.4</v>
      </c>
      <c r="L40" s="36">
        <v>0.6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0.429864</v>
      </c>
      <c r="V40" s="36">
        <v>0.048</v>
      </c>
      <c r="W40" s="36">
        <v>0</v>
      </c>
      <c r="X40" s="36">
        <v>2.64</v>
      </c>
      <c r="Y40" s="36">
        <v>0</v>
      </c>
      <c r="Z40" s="25">
        <f t="shared" si="4"/>
        <v>2.987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2.475</v>
      </c>
      <c r="AG40" s="36">
        <v>0</v>
      </c>
      <c r="AH40" s="36">
        <v>0</v>
      </c>
      <c r="AI40" s="36">
        <v>0</v>
      </c>
      <c r="AJ40" s="36">
        <v>0.476</v>
      </c>
      <c r="AK40" s="36">
        <v>0</v>
      </c>
      <c r="AL40" s="36">
        <v>0.036</v>
      </c>
      <c r="AM40" s="36">
        <v>0</v>
      </c>
    </row>
    <row r="41" spans="1:39" s="2" customFormat="1" ht="18.75" customHeight="1">
      <c r="A41" s="28">
        <v>2010550</v>
      </c>
      <c r="B41" s="29" t="s">
        <v>61</v>
      </c>
      <c r="C41" s="25">
        <f t="shared" si="0"/>
        <v>72.0491</v>
      </c>
      <c r="D41" s="25">
        <f t="shared" si="1"/>
        <v>68.082</v>
      </c>
      <c r="E41" s="27">
        <v>24.384</v>
      </c>
      <c r="F41" s="27">
        <v>16.866</v>
      </c>
      <c r="G41" s="27">
        <v>2.032</v>
      </c>
      <c r="H41" s="27">
        <v>5.6</v>
      </c>
      <c r="I41" s="27">
        <v>19.2</v>
      </c>
      <c r="J41" s="25">
        <f t="shared" si="3"/>
        <v>0.9209999999999999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0.825</v>
      </c>
      <c r="V41" s="27">
        <v>0.096</v>
      </c>
      <c r="W41" s="27">
        <v>0</v>
      </c>
      <c r="X41" s="27">
        <v>0</v>
      </c>
      <c r="Y41" s="27">
        <v>0</v>
      </c>
      <c r="Z41" s="25">
        <f t="shared" si="4"/>
        <v>3.0461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1.95</v>
      </c>
      <c r="AG41" s="27">
        <v>0</v>
      </c>
      <c r="AH41" s="27">
        <v>0</v>
      </c>
      <c r="AI41" s="27">
        <v>0</v>
      </c>
      <c r="AJ41" s="27">
        <v>1.0241</v>
      </c>
      <c r="AK41" s="27">
        <v>0</v>
      </c>
      <c r="AL41" s="27">
        <v>0.072</v>
      </c>
      <c r="AM41" s="27">
        <v>0</v>
      </c>
    </row>
    <row r="42" spans="1:39" s="2" customFormat="1" ht="18.75" customHeight="1">
      <c r="A42" s="23">
        <v>20106</v>
      </c>
      <c r="B42" s="24" t="s">
        <v>63</v>
      </c>
      <c r="C42" s="25">
        <f t="shared" si="0"/>
        <v>564.268604</v>
      </c>
      <c r="D42" s="25">
        <f t="shared" si="1"/>
        <v>395.2727</v>
      </c>
      <c r="E42" s="27">
        <f aca="true" t="shared" si="7" ref="E42:AM42">SUM(E43:E44)</f>
        <v>222.45</v>
      </c>
      <c r="F42" s="27">
        <f t="shared" si="7"/>
        <v>154.2852</v>
      </c>
      <c r="G42" s="27">
        <f t="shared" si="7"/>
        <v>18.5375</v>
      </c>
      <c r="H42" s="27">
        <f t="shared" si="7"/>
        <v>0</v>
      </c>
      <c r="I42" s="27">
        <f t="shared" si="7"/>
        <v>0</v>
      </c>
      <c r="J42" s="25">
        <f t="shared" si="3"/>
        <v>134.226704</v>
      </c>
      <c r="K42" s="27">
        <f t="shared" si="7"/>
        <v>41.6</v>
      </c>
      <c r="L42" s="27">
        <f t="shared" si="7"/>
        <v>74.4</v>
      </c>
      <c r="M42" s="27">
        <f t="shared" si="7"/>
        <v>0</v>
      </c>
      <c r="N42" s="27">
        <f t="shared" si="7"/>
        <v>0</v>
      </c>
      <c r="O42" s="27">
        <f t="shared" si="7"/>
        <v>0</v>
      </c>
      <c r="P42" s="27">
        <f t="shared" si="7"/>
        <v>0</v>
      </c>
      <c r="Q42" s="27">
        <f t="shared" si="7"/>
        <v>0</v>
      </c>
      <c r="R42" s="27">
        <f t="shared" si="7"/>
        <v>0</v>
      </c>
      <c r="S42" s="27">
        <f t="shared" si="7"/>
        <v>0</v>
      </c>
      <c r="T42" s="27">
        <f t="shared" si="7"/>
        <v>0</v>
      </c>
      <c r="U42" s="27">
        <f t="shared" si="7"/>
        <v>7.534704000000001</v>
      </c>
      <c r="V42" s="27">
        <f t="shared" si="7"/>
        <v>0.8520000000000001</v>
      </c>
      <c r="W42" s="27">
        <f t="shared" si="7"/>
        <v>0</v>
      </c>
      <c r="X42" s="27">
        <f t="shared" si="7"/>
        <v>9.84</v>
      </c>
      <c r="Y42" s="27">
        <f t="shared" si="7"/>
        <v>0</v>
      </c>
      <c r="Z42" s="25">
        <f t="shared" si="4"/>
        <v>34.769200000000005</v>
      </c>
      <c r="AA42" s="27">
        <f t="shared" si="7"/>
        <v>0</v>
      </c>
      <c r="AB42" s="27">
        <f t="shared" si="7"/>
        <v>0</v>
      </c>
      <c r="AC42" s="27">
        <f t="shared" si="7"/>
        <v>0</v>
      </c>
      <c r="AD42" s="27">
        <f t="shared" si="7"/>
        <v>0</v>
      </c>
      <c r="AE42" s="27">
        <f t="shared" si="7"/>
        <v>0</v>
      </c>
      <c r="AF42" s="27">
        <f t="shared" si="7"/>
        <v>24.475</v>
      </c>
      <c r="AG42" s="27">
        <f t="shared" si="7"/>
        <v>0</v>
      </c>
      <c r="AH42" s="27">
        <f t="shared" si="7"/>
        <v>0</v>
      </c>
      <c r="AI42" s="27">
        <f t="shared" si="7"/>
        <v>0</v>
      </c>
      <c r="AJ42" s="27">
        <f t="shared" si="7"/>
        <v>9.6552</v>
      </c>
      <c r="AK42" s="27">
        <f t="shared" si="7"/>
        <v>0</v>
      </c>
      <c r="AL42" s="27">
        <f t="shared" si="7"/>
        <v>0.639</v>
      </c>
      <c r="AM42" s="27">
        <f t="shared" si="7"/>
        <v>0</v>
      </c>
    </row>
    <row r="43" spans="1:39" s="2" customFormat="1" ht="18.75" customHeight="1">
      <c r="A43" s="28">
        <v>2010601</v>
      </c>
      <c r="B43" s="29" t="s">
        <v>64</v>
      </c>
      <c r="C43" s="25">
        <f t="shared" si="0"/>
        <v>210.06490000000002</v>
      </c>
      <c r="D43" s="25">
        <f t="shared" si="1"/>
        <v>88.965</v>
      </c>
      <c r="E43" s="27">
        <v>51.3</v>
      </c>
      <c r="F43" s="27">
        <v>33.39</v>
      </c>
      <c r="G43" s="27">
        <v>4.275</v>
      </c>
      <c r="H43" s="27">
        <v>0</v>
      </c>
      <c r="I43" s="27">
        <v>0</v>
      </c>
      <c r="J43" s="25">
        <f t="shared" si="3"/>
        <v>111.7138</v>
      </c>
      <c r="K43" s="27">
        <v>25.6</v>
      </c>
      <c r="L43" s="27">
        <v>74.4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1.6938</v>
      </c>
      <c r="V43" s="27">
        <v>0.18</v>
      </c>
      <c r="W43" s="27">
        <v>0</v>
      </c>
      <c r="X43" s="27">
        <v>9.84</v>
      </c>
      <c r="Y43" s="27">
        <v>0</v>
      </c>
      <c r="Z43" s="25">
        <f t="shared" si="4"/>
        <v>9.3861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7.275</v>
      </c>
      <c r="AG43" s="27">
        <v>0</v>
      </c>
      <c r="AH43" s="27">
        <v>0</v>
      </c>
      <c r="AI43" s="27">
        <v>0</v>
      </c>
      <c r="AJ43" s="27">
        <v>1.9761</v>
      </c>
      <c r="AK43" s="27">
        <v>0</v>
      </c>
      <c r="AL43" s="27">
        <v>0.13499999999999998</v>
      </c>
      <c r="AM43" s="27">
        <v>0</v>
      </c>
    </row>
    <row r="44" spans="1:39" s="2" customFormat="1" ht="18.75" customHeight="1">
      <c r="A44" s="28">
        <v>2010650</v>
      </c>
      <c r="B44" s="29" t="s">
        <v>65</v>
      </c>
      <c r="C44" s="25">
        <f t="shared" si="0"/>
        <v>354.203704</v>
      </c>
      <c r="D44" s="25">
        <f t="shared" si="1"/>
        <v>306.3077</v>
      </c>
      <c r="E44" s="27">
        <v>171.15</v>
      </c>
      <c r="F44" s="27">
        <v>120.8952</v>
      </c>
      <c r="G44" s="27">
        <v>14.2625</v>
      </c>
      <c r="H44" s="27">
        <v>0</v>
      </c>
      <c r="I44" s="27">
        <v>0</v>
      </c>
      <c r="J44" s="25">
        <f t="shared" si="3"/>
        <v>22.512904000000002</v>
      </c>
      <c r="K44" s="27">
        <v>16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5.840904000000001</v>
      </c>
      <c r="V44" s="27">
        <v>0.672</v>
      </c>
      <c r="W44" s="27">
        <v>0</v>
      </c>
      <c r="X44" s="27">
        <v>0</v>
      </c>
      <c r="Y44" s="27">
        <v>0</v>
      </c>
      <c r="Z44" s="25">
        <f t="shared" si="4"/>
        <v>25.383100000000002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17.2</v>
      </c>
      <c r="AG44" s="27">
        <v>0</v>
      </c>
      <c r="AH44" s="27">
        <v>0</v>
      </c>
      <c r="AI44" s="27">
        <v>0</v>
      </c>
      <c r="AJ44" s="27">
        <v>7.6791</v>
      </c>
      <c r="AK44" s="27">
        <v>0</v>
      </c>
      <c r="AL44" s="27">
        <v>0.504</v>
      </c>
      <c r="AM44" s="27">
        <v>0</v>
      </c>
    </row>
    <row r="45" spans="1:39" s="2" customFormat="1" ht="18.75" customHeight="1">
      <c r="A45" s="23">
        <v>20108</v>
      </c>
      <c r="B45" s="26" t="s">
        <v>66</v>
      </c>
      <c r="C45" s="25">
        <f t="shared" si="0"/>
        <v>186.38198</v>
      </c>
      <c r="D45" s="25">
        <f t="shared" si="1"/>
        <v>142.6805</v>
      </c>
      <c r="E45" s="27">
        <v>58.397999999999996</v>
      </c>
      <c r="F45" s="27">
        <v>42.726</v>
      </c>
      <c r="G45" s="27">
        <v>4.8665</v>
      </c>
      <c r="H45" s="27">
        <v>0</v>
      </c>
      <c r="I45" s="27">
        <v>36.69</v>
      </c>
      <c r="J45" s="25">
        <f t="shared" si="3"/>
        <v>33.850480000000005</v>
      </c>
      <c r="K45" s="27">
        <v>7.15</v>
      </c>
      <c r="L45" s="27">
        <v>17.85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2.02248</v>
      </c>
      <c r="V45" s="27">
        <v>0.22799999999999998</v>
      </c>
      <c r="W45" s="27">
        <v>0</v>
      </c>
      <c r="X45" s="27">
        <v>6.6</v>
      </c>
      <c r="Y45" s="27">
        <v>0</v>
      </c>
      <c r="Z45" s="25">
        <f t="shared" si="4"/>
        <v>9.850999999999999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7.3</v>
      </c>
      <c r="AG45" s="27">
        <v>0</v>
      </c>
      <c r="AH45" s="27">
        <v>0</v>
      </c>
      <c r="AI45" s="27">
        <v>0</v>
      </c>
      <c r="AJ45" s="27">
        <v>2.38</v>
      </c>
      <c r="AK45" s="27">
        <v>0</v>
      </c>
      <c r="AL45" s="27">
        <v>0.17099999999999999</v>
      </c>
      <c r="AM45" s="27">
        <v>0</v>
      </c>
    </row>
    <row r="46" spans="1:39" s="2" customFormat="1" ht="18.75" customHeight="1">
      <c r="A46" s="28">
        <v>2010801</v>
      </c>
      <c r="B46" s="29" t="s">
        <v>67</v>
      </c>
      <c r="C46" s="25">
        <f t="shared" si="0"/>
        <v>140.42950000000002</v>
      </c>
      <c r="D46" s="25">
        <f t="shared" si="1"/>
        <v>98.8255</v>
      </c>
      <c r="E46" s="30">
        <v>34.626</v>
      </c>
      <c r="F46" s="30">
        <v>24.624</v>
      </c>
      <c r="G46" s="30">
        <v>2.8855</v>
      </c>
      <c r="H46" s="30">
        <v>0</v>
      </c>
      <c r="I46" s="30">
        <v>36.69</v>
      </c>
      <c r="J46" s="25">
        <f t="shared" si="3"/>
        <v>32.905</v>
      </c>
      <c r="K46" s="30">
        <v>7.15</v>
      </c>
      <c r="L46" s="30">
        <v>17.85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1.185</v>
      </c>
      <c r="V46" s="30">
        <v>0.12</v>
      </c>
      <c r="W46" s="30">
        <v>0</v>
      </c>
      <c r="X46" s="30">
        <v>6.6</v>
      </c>
      <c r="Y46" s="30">
        <v>0</v>
      </c>
      <c r="Z46" s="25">
        <f t="shared" si="4"/>
        <v>8.699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7.3</v>
      </c>
      <c r="AG46" s="30">
        <v>0</v>
      </c>
      <c r="AH46" s="30">
        <v>0</v>
      </c>
      <c r="AI46" s="30">
        <v>0</v>
      </c>
      <c r="AJ46" s="30">
        <v>1.309</v>
      </c>
      <c r="AK46" s="30">
        <v>0</v>
      </c>
      <c r="AL46" s="30">
        <v>0.09</v>
      </c>
      <c r="AM46" s="30">
        <v>0</v>
      </c>
    </row>
    <row r="47" spans="1:39" s="2" customFormat="1" ht="18.75" customHeight="1">
      <c r="A47" s="37">
        <v>2010850</v>
      </c>
      <c r="B47" s="29" t="s">
        <v>68</v>
      </c>
      <c r="C47" s="25">
        <f t="shared" si="0"/>
        <v>45.952479999999994</v>
      </c>
      <c r="D47" s="25">
        <f t="shared" si="1"/>
        <v>43.855</v>
      </c>
      <c r="E47" s="38">
        <v>23.772</v>
      </c>
      <c r="F47" s="38">
        <v>18.102</v>
      </c>
      <c r="G47" s="38">
        <v>1.981</v>
      </c>
      <c r="H47" s="38">
        <v>0</v>
      </c>
      <c r="I47" s="38">
        <v>0</v>
      </c>
      <c r="J47" s="25">
        <f t="shared" si="3"/>
        <v>0.9454799999999999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0.8374799999999999</v>
      </c>
      <c r="V47" s="38">
        <v>0.108</v>
      </c>
      <c r="W47" s="38">
        <v>0</v>
      </c>
      <c r="X47" s="38">
        <v>0</v>
      </c>
      <c r="Y47" s="38">
        <v>0</v>
      </c>
      <c r="Z47" s="25">
        <f t="shared" si="4"/>
        <v>1.152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1.071</v>
      </c>
      <c r="AK47" s="38">
        <v>0</v>
      </c>
      <c r="AL47" s="38">
        <v>0.08099999999999999</v>
      </c>
      <c r="AM47" s="38">
        <v>0</v>
      </c>
    </row>
    <row r="48" spans="1:39" s="2" customFormat="1" ht="18.75" customHeight="1">
      <c r="A48" s="23">
        <v>20110</v>
      </c>
      <c r="B48" s="24" t="s">
        <v>69</v>
      </c>
      <c r="C48" s="25">
        <f t="shared" si="0"/>
        <v>186.04293600000003</v>
      </c>
      <c r="D48" s="25">
        <f t="shared" si="1"/>
        <v>142.2957</v>
      </c>
      <c r="E48" s="27">
        <v>77.2668</v>
      </c>
      <c r="F48" s="27">
        <v>58.59</v>
      </c>
      <c r="G48" s="27">
        <v>6.4389</v>
      </c>
      <c r="H48" s="27">
        <v>0</v>
      </c>
      <c r="I48" s="27">
        <v>0</v>
      </c>
      <c r="J48" s="25">
        <f t="shared" si="3"/>
        <v>21.365136</v>
      </c>
      <c r="K48" s="27">
        <v>9.95</v>
      </c>
      <c r="L48" s="27">
        <v>2.55</v>
      </c>
      <c r="M48" s="27">
        <v>0</v>
      </c>
      <c r="N48" s="27">
        <v>0</v>
      </c>
      <c r="O48" s="27">
        <v>0</v>
      </c>
      <c r="P48" s="27">
        <v>0</v>
      </c>
      <c r="Q48" s="27">
        <v>2.5</v>
      </c>
      <c r="R48" s="27">
        <v>0</v>
      </c>
      <c r="S48" s="27">
        <v>0</v>
      </c>
      <c r="T48" s="27">
        <v>0</v>
      </c>
      <c r="U48" s="27">
        <v>2.717136</v>
      </c>
      <c r="V48" s="27">
        <v>0.34800000000000003</v>
      </c>
      <c r="W48" s="27">
        <v>0</v>
      </c>
      <c r="X48" s="27">
        <v>3.3</v>
      </c>
      <c r="Y48" s="27">
        <v>0</v>
      </c>
      <c r="Z48" s="25">
        <f t="shared" si="4"/>
        <v>22.382099999999998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16.575</v>
      </c>
      <c r="AG48" s="27">
        <v>0</v>
      </c>
      <c r="AH48" s="27">
        <v>0</v>
      </c>
      <c r="AI48" s="27">
        <v>0</v>
      </c>
      <c r="AJ48" s="27">
        <v>5.5461</v>
      </c>
      <c r="AK48" s="27">
        <v>0</v>
      </c>
      <c r="AL48" s="27">
        <v>0.261</v>
      </c>
      <c r="AM48" s="27">
        <v>0</v>
      </c>
    </row>
    <row r="49" spans="1:39" s="2" customFormat="1" ht="18.75" customHeight="1">
      <c r="A49" s="28">
        <v>2011001</v>
      </c>
      <c r="B49" s="29" t="s">
        <v>67</v>
      </c>
      <c r="C49" s="25">
        <f t="shared" si="0"/>
        <v>41.992107999999995</v>
      </c>
      <c r="D49" s="25">
        <f t="shared" si="1"/>
        <v>28.0571</v>
      </c>
      <c r="E49" s="27">
        <v>15.6804</v>
      </c>
      <c r="F49" s="27">
        <v>11.07</v>
      </c>
      <c r="G49" s="27">
        <v>1.3067</v>
      </c>
      <c r="H49" s="27">
        <v>0</v>
      </c>
      <c r="I49" s="27">
        <v>0</v>
      </c>
      <c r="J49" s="25">
        <f t="shared" si="3"/>
        <v>11.395008</v>
      </c>
      <c r="K49" s="27">
        <v>7.5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0.535008</v>
      </c>
      <c r="V49" s="27">
        <v>0.06</v>
      </c>
      <c r="W49" s="27">
        <v>0</v>
      </c>
      <c r="X49" s="27">
        <v>3.3</v>
      </c>
      <c r="Y49" s="27">
        <v>0</v>
      </c>
      <c r="Z49" s="25">
        <f t="shared" si="4"/>
        <v>2.54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1.9</v>
      </c>
      <c r="AG49" s="27">
        <v>0</v>
      </c>
      <c r="AH49" s="27">
        <v>0</v>
      </c>
      <c r="AI49" s="27">
        <v>0</v>
      </c>
      <c r="AJ49" s="27">
        <v>0.595</v>
      </c>
      <c r="AK49" s="27">
        <v>0</v>
      </c>
      <c r="AL49" s="27">
        <v>0.045</v>
      </c>
      <c r="AM49" s="27">
        <v>0</v>
      </c>
    </row>
    <row r="50" spans="1:39" s="2" customFormat="1" ht="18.75" customHeight="1">
      <c r="A50" s="28">
        <v>2011050</v>
      </c>
      <c r="B50" s="32" t="s">
        <v>70</v>
      </c>
      <c r="C50" s="25">
        <f t="shared" si="0"/>
        <v>144.05082800000002</v>
      </c>
      <c r="D50" s="25">
        <f t="shared" si="1"/>
        <v>114.2386</v>
      </c>
      <c r="E50" s="27">
        <v>61.5864</v>
      </c>
      <c r="F50" s="27">
        <v>47.52</v>
      </c>
      <c r="G50" s="27">
        <v>5.1322</v>
      </c>
      <c r="H50" s="27">
        <v>0</v>
      </c>
      <c r="I50" s="27">
        <v>0</v>
      </c>
      <c r="J50" s="25">
        <f t="shared" si="3"/>
        <v>9.970128</v>
      </c>
      <c r="K50" s="27">
        <v>2.45</v>
      </c>
      <c r="L50" s="27">
        <v>2.55</v>
      </c>
      <c r="M50" s="27">
        <v>0</v>
      </c>
      <c r="N50" s="27">
        <v>0</v>
      </c>
      <c r="O50" s="27">
        <v>0</v>
      </c>
      <c r="P50" s="27">
        <v>0</v>
      </c>
      <c r="Q50" s="27">
        <v>2.5</v>
      </c>
      <c r="R50" s="27">
        <v>0</v>
      </c>
      <c r="S50" s="27">
        <v>0</v>
      </c>
      <c r="T50" s="27">
        <v>0</v>
      </c>
      <c r="U50" s="27">
        <v>2.182128</v>
      </c>
      <c r="V50" s="27">
        <v>0.28800000000000003</v>
      </c>
      <c r="W50" s="27">
        <v>0</v>
      </c>
      <c r="X50" s="27">
        <v>0</v>
      </c>
      <c r="Y50" s="27">
        <v>0</v>
      </c>
      <c r="Z50" s="25">
        <f t="shared" si="4"/>
        <v>19.842100000000002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14.675</v>
      </c>
      <c r="AG50" s="27">
        <v>0</v>
      </c>
      <c r="AH50" s="27">
        <v>0</v>
      </c>
      <c r="AI50" s="27">
        <v>0</v>
      </c>
      <c r="AJ50" s="27">
        <v>4.9511</v>
      </c>
      <c r="AK50" s="27">
        <v>0</v>
      </c>
      <c r="AL50" s="27">
        <v>0.216</v>
      </c>
      <c r="AM50" s="27">
        <v>0</v>
      </c>
    </row>
    <row r="51" spans="1:39" s="2" customFormat="1" ht="18.75" customHeight="1">
      <c r="A51" s="23">
        <v>20111</v>
      </c>
      <c r="B51" s="26" t="s">
        <v>71</v>
      </c>
      <c r="C51" s="25">
        <f t="shared" si="0"/>
        <v>186.533588</v>
      </c>
      <c r="D51" s="25">
        <f t="shared" si="1"/>
        <v>123.0141</v>
      </c>
      <c r="E51" s="27">
        <v>66.5964</v>
      </c>
      <c r="F51" s="27">
        <v>50.867999999999995</v>
      </c>
      <c r="G51" s="27">
        <v>5.5497000000000005</v>
      </c>
      <c r="H51" s="27">
        <v>0</v>
      </c>
      <c r="I51" s="27">
        <v>0</v>
      </c>
      <c r="J51" s="25">
        <f t="shared" si="3"/>
        <v>46.977288</v>
      </c>
      <c r="K51" s="27">
        <v>9.25</v>
      </c>
      <c r="L51" s="27">
        <v>20.75</v>
      </c>
      <c r="M51" s="27">
        <v>0</v>
      </c>
      <c r="N51" s="27">
        <v>0</v>
      </c>
      <c r="O51" s="27">
        <v>0.6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2.3492879999999996</v>
      </c>
      <c r="V51" s="27">
        <v>0.24</v>
      </c>
      <c r="W51" s="27">
        <v>3</v>
      </c>
      <c r="X51" s="27">
        <v>10.788</v>
      </c>
      <c r="Y51" s="27">
        <v>0</v>
      </c>
      <c r="Z51" s="25">
        <f t="shared" si="4"/>
        <v>16.5422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13.6</v>
      </c>
      <c r="AG51" s="27">
        <v>0</v>
      </c>
      <c r="AH51" s="27">
        <v>0</v>
      </c>
      <c r="AI51" s="27">
        <v>0</v>
      </c>
      <c r="AJ51" s="27">
        <v>2.7622</v>
      </c>
      <c r="AK51" s="27">
        <v>0</v>
      </c>
      <c r="AL51" s="27">
        <v>0.18</v>
      </c>
      <c r="AM51" s="27">
        <v>0</v>
      </c>
    </row>
    <row r="52" spans="1:39" s="2" customFormat="1" ht="18.75" customHeight="1">
      <c r="A52" s="28">
        <v>2011101</v>
      </c>
      <c r="B52" s="39" t="s">
        <v>67</v>
      </c>
      <c r="C52" s="25">
        <f t="shared" si="0"/>
        <v>156.80383199999997</v>
      </c>
      <c r="D52" s="25">
        <f t="shared" si="1"/>
        <v>96.11739999999999</v>
      </c>
      <c r="E52" s="27">
        <v>52.2696</v>
      </c>
      <c r="F52" s="27">
        <v>39.492</v>
      </c>
      <c r="G52" s="27">
        <v>4.3558</v>
      </c>
      <c r="H52" s="27">
        <v>0</v>
      </c>
      <c r="I52" s="27">
        <v>0</v>
      </c>
      <c r="J52" s="25">
        <f t="shared" si="3"/>
        <v>46.403232</v>
      </c>
      <c r="K52" s="27">
        <v>9.25</v>
      </c>
      <c r="L52" s="27">
        <v>20.75</v>
      </c>
      <c r="M52" s="27">
        <v>0</v>
      </c>
      <c r="N52" s="27">
        <v>0</v>
      </c>
      <c r="O52" s="27">
        <v>0.6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1.8352319999999998</v>
      </c>
      <c r="V52" s="27">
        <v>0.18</v>
      </c>
      <c r="W52" s="27">
        <v>3</v>
      </c>
      <c r="X52" s="27">
        <v>10.788</v>
      </c>
      <c r="Y52" s="27">
        <v>0</v>
      </c>
      <c r="Z52" s="25">
        <f t="shared" si="4"/>
        <v>14.283199999999999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12.1</v>
      </c>
      <c r="AG52" s="27">
        <v>0</v>
      </c>
      <c r="AH52" s="27">
        <v>0</v>
      </c>
      <c r="AI52" s="27">
        <v>0</v>
      </c>
      <c r="AJ52" s="27">
        <v>2.0482</v>
      </c>
      <c r="AK52" s="27">
        <v>0</v>
      </c>
      <c r="AL52" s="27">
        <v>0.13499999999999998</v>
      </c>
      <c r="AM52" s="27">
        <v>0</v>
      </c>
    </row>
    <row r="53" spans="1:39" s="2" customFormat="1" ht="18.75" customHeight="1">
      <c r="A53" s="28">
        <v>2011150</v>
      </c>
      <c r="B53" s="39" t="s">
        <v>61</v>
      </c>
      <c r="C53" s="25">
        <f t="shared" si="0"/>
        <v>29.729756</v>
      </c>
      <c r="D53" s="25">
        <f t="shared" si="1"/>
        <v>26.8967</v>
      </c>
      <c r="E53" s="27">
        <v>14.3268</v>
      </c>
      <c r="F53" s="27">
        <v>11.376</v>
      </c>
      <c r="G53" s="27">
        <v>1.1939</v>
      </c>
      <c r="H53" s="27">
        <v>0</v>
      </c>
      <c r="I53" s="27">
        <v>0</v>
      </c>
      <c r="J53" s="25">
        <f t="shared" si="3"/>
        <v>0.5740559999999999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0.514056</v>
      </c>
      <c r="V53" s="27">
        <v>0.06</v>
      </c>
      <c r="W53" s="27">
        <v>0</v>
      </c>
      <c r="X53" s="27">
        <v>0</v>
      </c>
      <c r="Y53" s="27">
        <v>0</v>
      </c>
      <c r="Z53" s="25">
        <f t="shared" si="4"/>
        <v>2.259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1.5</v>
      </c>
      <c r="AG53" s="27">
        <v>0</v>
      </c>
      <c r="AH53" s="27">
        <v>0</v>
      </c>
      <c r="AI53" s="27">
        <v>0</v>
      </c>
      <c r="AJ53" s="27">
        <v>0.714</v>
      </c>
      <c r="AK53" s="27">
        <v>0</v>
      </c>
      <c r="AL53" s="27">
        <v>0.045</v>
      </c>
      <c r="AM53" s="27">
        <v>0</v>
      </c>
    </row>
    <row r="54" spans="1:39" s="2" customFormat="1" ht="18.75" customHeight="1">
      <c r="A54" s="23">
        <v>20113</v>
      </c>
      <c r="B54" s="24" t="s">
        <v>72</v>
      </c>
      <c r="C54" s="25">
        <f t="shared" si="0"/>
        <v>44.63941200000001</v>
      </c>
      <c r="D54" s="25">
        <f t="shared" si="1"/>
        <v>40.249900000000004</v>
      </c>
      <c r="E54" s="27">
        <v>24.8916</v>
      </c>
      <c r="F54" s="27">
        <v>13.284</v>
      </c>
      <c r="G54" s="27">
        <v>2.0743</v>
      </c>
      <c r="H54" s="27">
        <v>0</v>
      </c>
      <c r="I54" s="27">
        <v>0</v>
      </c>
      <c r="J54" s="25">
        <f t="shared" si="3"/>
        <v>1.835512</v>
      </c>
      <c r="K54" s="27">
        <v>1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0.7635120000000001</v>
      </c>
      <c r="V54" s="27">
        <v>0.07200000000000001</v>
      </c>
      <c r="W54" s="27">
        <v>0</v>
      </c>
      <c r="X54" s="27">
        <v>0</v>
      </c>
      <c r="Y54" s="27">
        <v>0</v>
      </c>
      <c r="Z54" s="25">
        <f t="shared" si="4"/>
        <v>2.554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2.5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0.05399999999999999</v>
      </c>
      <c r="AM54" s="27">
        <v>0</v>
      </c>
    </row>
    <row r="55" spans="1:39" s="2" customFormat="1" ht="18.75" customHeight="1">
      <c r="A55" s="28">
        <v>2011350</v>
      </c>
      <c r="B55" s="39" t="s">
        <v>73</v>
      </c>
      <c r="C55" s="25">
        <f t="shared" si="0"/>
        <v>44.63941200000001</v>
      </c>
      <c r="D55" s="25">
        <f t="shared" si="1"/>
        <v>40.249900000000004</v>
      </c>
      <c r="E55" s="27">
        <v>24.8916</v>
      </c>
      <c r="F55" s="27">
        <v>13.284</v>
      </c>
      <c r="G55" s="27">
        <v>2.0743</v>
      </c>
      <c r="H55" s="27">
        <v>0</v>
      </c>
      <c r="I55" s="27">
        <v>0</v>
      </c>
      <c r="J55" s="25">
        <f t="shared" si="3"/>
        <v>1.835512</v>
      </c>
      <c r="K55" s="27">
        <v>1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0.7635120000000001</v>
      </c>
      <c r="V55" s="27">
        <v>0.07200000000000001</v>
      </c>
      <c r="W55" s="27">
        <v>0</v>
      </c>
      <c r="X55" s="27">
        <v>0</v>
      </c>
      <c r="Y55" s="27">
        <v>0</v>
      </c>
      <c r="Z55" s="25">
        <f t="shared" si="4"/>
        <v>2.554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2.5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0.05399999999999999</v>
      </c>
      <c r="AM55" s="27">
        <v>0</v>
      </c>
    </row>
    <row r="56" spans="1:39" s="2" customFormat="1" ht="18.75" customHeight="1">
      <c r="A56" s="23">
        <v>20115</v>
      </c>
      <c r="B56" s="24" t="s">
        <v>74</v>
      </c>
      <c r="C56" s="25">
        <f t="shared" si="0"/>
        <v>1024.4117480000002</v>
      </c>
      <c r="D56" s="25">
        <f t="shared" si="1"/>
        <v>742.7551000000001</v>
      </c>
      <c r="E56" s="27">
        <v>424.2324</v>
      </c>
      <c r="F56" s="27">
        <v>276.87</v>
      </c>
      <c r="G56" s="27">
        <v>35.3527</v>
      </c>
      <c r="H56" s="27">
        <v>1.2</v>
      </c>
      <c r="I56" s="27">
        <v>5.1</v>
      </c>
      <c r="J56" s="25">
        <f t="shared" si="3"/>
        <v>219.96004800000003</v>
      </c>
      <c r="K56" s="27">
        <v>132.75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14.022048</v>
      </c>
      <c r="V56" s="27">
        <v>1.548</v>
      </c>
      <c r="W56" s="27">
        <v>12</v>
      </c>
      <c r="X56" s="27">
        <v>59.64</v>
      </c>
      <c r="Y56" s="27">
        <v>0</v>
      </c>
      <c r="Z56" s="25">
        <f t="shared" si="4"/>
        <v>61.696600000000004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42.900000000000006</v>
      </c>
      <c r="AG56" s="27">
        <v>0</v>
      </c>
      <c r="AH56" s="27">
        <v>0</v>
      </c>
      <c r="AI56" s="27">
        <v>0</v>
      </c>
      <c r="AJ56" s="27">
        <v>17.6356</v>
      </c>
      <c r="AK56" s="27">
        <v>0</v>
      </c>
      <c r="AL56" s="27">
        <v>1.161</v>
      </c>
      <c r="AM56" s="27">
        <v>0</v>
      </c>
    </row>
    <row r="57" spans="1:39" s="2" customFormat="1" ht="18.75" customHeight="1">
      <c r="A57" s="23">
        <v>2011501</v>
      </c>
      <c r="B57" s="29" t="s">
        <v>67</v>
      </c>
      <c r="C57" s="25">
        <f t="shared" si="0"/>
        <v>826.397612</v>
      </c>
      <c r="D57" s="25">
        <f t="shared" si="1"/>
        <v>563.3529</v>
      </c>
      <c r="E57" s="27">
        <v>323.9676</v>
      </c>
      <c r="F57" s="27">
        <v>212.388</v>
      </c>
      <c r="G57" s="27">
        <v>26.9973</v>
      </c>
      <c r="H57" s="27">
        <v>0</v>
      </c>
      <c r="I57" s="27">
        <v>0</v>
      </c>
      <c r="J57" s="25">
        <f t="shared" si="3"/>
        <v>216.257112</v>
      </c>
      <c r="K57" s="27">
        <v>132.75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10.727112</v>
      </c>
      <c r="V57" s="27">
        <v>1.1400000000000001</v>
      </c>
      <c r="W57" s="27">
        <v>12</v>
      </c>
      <c r="X57" s="27">
        <v>59.64</v>
      </c>
      <c r="Y57" s="27">
        <v>0</v>
      </c>
      <c r="Z57" s="25">
        <f t="shared" si="4"/>
        <v>46.7876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32.7</v>
      </c>
      <c r="AG57" s="27">
        <v>0</v>
      </c>
      <c r="AH57" s="27">
        <v>0</v>
      </c>
      <c r="AI57" s="27">
        <v>0</v>
      </c>
      <c r="AJ57" s="27">
        <v>13.2326</v>
      </c>
      <c r="AK57" s="27">
        <v>0</v>
      </c>
      <c r="AL57" s="27">
        <v>0.855</v>
      </c>
      <c r="AM57" s="27">
        <v>0</v>
      </c>
    </row>
    <row r="58" spans="1:39" s="2" customFormat="1" ht="18.75" customHeight="1">
      <c r="A58" s="28">
        <v>2011550</v>
      </c>
      <c r="B58" s="32" t="s">
        <v>70</v>
      </c>
      <c r="C58" s="25">
        <f t="shared" si="0"/>
        <v>198.01413599999998</v>
      </c>
      <c r="D58" s="25">
        <f t="shared" si="1"/>
        <v>179.4022</v>
      </c>
      <c r="E58" s="27">
        <v>100.2648</v>
      </c>
      <c r="F58" s="27">
        <v>64.482</v>
      </c>
      <c r="G58" s="27">
        <v>8.3554</v>
      </c>
      <c r="H58" s="27">
        <v>1.2</v>
      </c>
      <c r="I58" s="27">
        <v>5.1</v>
      </c>
      <c r="J58" s="25">
        <f t="shared" si="3"/>
        <v>3.7029360000000002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3.2949360000000003</v>
      </c>
      <c r="V58" s="27">
        <v>0.40800000000000003</v>
      </c>
      <c r="W58" s="27">
        <v>0</v>
      </c>
      <c r="X58" s="27">
        <v>0</v>
      </c>
      <c r="Y58" s="27">
        <v>0</v>
      </c>
      <c r="Z58" s="25">
        <f t="shared" si="4"/>
        <v>14.908999999999997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10.2</v>
      </c>
      <c r="AG58" s="27">
        <v>0</v>
      </c>
      <c r="AH58" s="27">
        <v>0</v>
      </c>
      <c r="AI58" s="27">
        <v>0</v>
      </c>
      <c r="AJ58" s="27">
        <v>4.403</v>
      </c>
      <c r="AK58" s="27">
        <v>0</v>
      </c>
      <c r="AL58" s="27">
        <v>0.306</v>
      </c>
      <c r="AM58" s="27">
        <v>0</v>
      </c>
    </row>
    <row r="59" spans="1:39" s="2" customFormat="1" ht="18.75" customHeight="1">
      <c r="A59" s="23">
        <v>20117</v>
      </c>
      <c r="B59" s="23" t="s">
        <v>75</v>
      </c>
      <c r="C59" s="25">
        <f t="shared" si="0"/>
        <v>51.2855</v>
      </c>
      <c r="D59" s="25">
        <f t="shared" si="1"/>
        <v>45.8495</v>
      </c>
      <c r="E59" s="27">
        <v>20.994</v>
      </c>
      <c r="F59" s="27">
        <v>13.806</v>
      </c>
      <c r="G59" s="27">
        <v>1.7495</v>
      </c>
      <c r="H59" s="24">
        <v>2.1</v>
      </c>
      <c r="I59" s="24">
        <v>7.2</v>
      </c>
      <c r="J59" s="25">
        <f t="shared" si="3"/>
        <v>4.668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7">
        <v>0.696</v>
      </c>
      <c r="V59" s="24">
        <v>0.07200000000000001</v>
      </c>
      <c r="W59" s="24">
        <v>0</v>
      </c>
      <c r="X59" s="24">
        <v>3.9</v>
      </c>
      <c r="Y59" s="24">
        <v>0</v>
      </c>
      <c r="Z59" s="25">
        <f t="shared" si="4"/>
        <v>0.768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0.714</v>
      </c>
      <c r="AK59" s="24">
        <v>0</v>
      </c>
      <c r="AL59" s="24">
        <v>0.05399999999999999</v>
      </c>
      <c r="AM59" s="24">
        <v>0</v>
      </c>
    </row>
    <row r="60" spans="1:39" s="2" customFormat="1" ht="18.75" customHeight="1">
      <c r="A60" s="23">
        <v>2011701</v>
      </c>
      <c r="B60" s="29" t="s">
        <v>64</v>
      </c>
      <c r="C60" s="25">
        <f t="shared" si="0"/>
        <v>51.2855</v>
      </c>
      <c r="D60" s="25">
        <f t="shared" si="1"/>
        <v>45.8495</v>
      </c>
      <c r="E60" s="27">
        <v>20.994</v>
      </c>
      <c r="F60" s="27">
        <v>13.806</v>
      </c>
      <c r="G60" s="27">
        <v>1.7495</v>
      </c>
      <c r="H60" s="24">
        <v>2.1</v>
      </c>
      <c r="I60" s="24">
        <v>7.2</v>
      </c>
      <c r="J60" s="25">
        <f t="shared" si="3"/>
        <v>4.668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7">
        <v>0.696</v>
      </c>
      <c r="V60" s="24">
        <v>0.07200000000000001</v>
      </c>
      <c r="W60" s="24">
        <v>0</v>
      </c>
      <c r="X60" s="24">
        <v>3.9</v>
      </c>
      <c r="Y60" s="24">
        <v>0</v>
      </c>
      <c r="Z60" s="25">
        <f t="shared" si="4"/>
        <v>0.768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0.714</v>
      </c>
      <c r="AK60" s="24">
        <v>0</v>
      </c>
      <c r="AL60" s="24">
        <v>0.05399999999999999</v>
      </c>
      <c r="AM60" s="24">
        <v>0</v>
      </c>
    </row>
    <row r="61" spans="1:39" s="2" customFormat="1" ht="18.75" customHeight="1">
      <c r="A61" s="23">
        <v>20126</v>
      </c>
      <c r="B61" s="24" t="s">
        <v>76</v>
      </c>
      <c r="C61" s="25">
        <f t="shared" si="0"/>
        <v>59.015623999999995</v>
      </c>
      <c r="D61" s="25">
        <f t="shared" si="1"/>
        <v>42.8208</v>
      </c>
      <c r="E61" s="30">
        <v>24.9552</v>
      </c>
      <c r="F61" s="30">
        <v>15.786</v>
      </c>
      <c r="G61" s="30">
        <v>2.0796</v>
      </c>
      <c r="H61" s="30">
        <v>0</v>
      </c>
      <c r="I61" s="30">
        <v>0</v>
      </c>
      <c r="J61" s="25">
        <f t="shared" si="3"/>
        <v>11.898824</v>
      </c>
      <c r="K61" s="30">
        <v>2.8</v>
      </c>
      <c r="L61" s="30">
        <v>3.7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0.814824</v>
      </c>
      <c r="V61" s="30">
        <v>0.084</v>
      </c>
      <c r="W61" s="30">
        <v>0</v>
      </c>
      <c r="X61" s="30">
        <v>4.5</v>
      </c>
      <c r="Y61" s="30">
        <v>0</v>
      </c>
      <c r="Z61" s="25">
        <f t="shared" si="4"/>
        <v>4.295999999999999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3.4</v>
      </c>
      <c r="AG61" s="30">
        <v>0</v>
      </c>
      <c r="AH61" s="30">
        <v>0</v>
      </c>
      <c r="AI61" s="30">
        <v>0</v>
      </c>
      <c r="AJ61" s="30">
        <v>0.833</v>
      </c>
      <c r="AK61" s="30">
        <v>0</v>
      </c>
      <c r="AL61" s="30">
        <v>0.063</v>
      </c>
      <c r="AM61" s="30">
        <v>0</v>
      </c>
    </row>
    <row r="62" spans="1:39" s="2" customFormat="1" ht="18.75" customHeight="1">
      <c r="A62" s="23">
        <v>2012601</v>
      </c>
      <c r="B62" s="29" t="s">
        <v>48</v>
      </c>
      <c r="C62" s="25">
        <f t="shared" si="0"/>
        <v>59.015623999999995</v>
      </c>
      <c r="D62" s="25">
        <f t="shared" si="1"/>
        <v>42.8208</v>
      </c>
      <c r="E62" s="30">
        <v>24.9552</v>
      </c>
      <c r="F62" s="30">
        <v>15.786</v>
      </c>
      <c r="G62" s="30">
        <v>2.0796</v>
      </c>
      <c r="H62" s="30">
        <v>0</v>
      </c>
      <c r="I62" s="30">
        <v>0</v>
      </c>
      <c r="J62" s="25">
        <f t="shared" si="3"/>
        <v>11.898824</v>
      </c>
      <c r="K62" s="30">
        <v>2.8</v>
      </c>
      <c r="L62" s="30">
        <v>3.7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0.814824</v>
      </c>
      <c r="V62" s="30">
        <v>0.084</v>
      </c>
      <c r="W62" s="30">
        <v>0</v>
      </c>
      <c r="X62" s="30">
        <v>4.5</v>
      </c>
      <c r="Y62" s="30">
        <v>0</v>
      </c>
      <c r="Z62" s="25">
        <f t="shared" si="4"/>
        <v>4.295999999999999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3.4</v>
      </c>
      <c r="AG62" s="30">
        <v>0</v>
      </c>
      <c r="AH62" s="30">
        <v>0</v>
      </c>
      <c r="AI62" s="30">
        <v>0</v>
      </c>
      <c r="AJ62" s="30">
        <v>0.833</v>
      </c>
      <c r="AK62" s="30">
        <v>0</v>
      </c>
      <c r="AL62" s="30">
        <v>0.063</v>
      </c>
      <c r="AM62" s="30">
        <v>0</v>
      </c>
    </row>
    <row r="63" spans="1:39" s="2" customFormat="1" ht="18.75" customHeight="1">
      <c r="A63" s="23">
        <v>20129</v>
      </c>
      <c r="B63" s="24" t="s">
        <v>77</v>
      </c>
      <c r="C63" s="25">
        <f t="shared" si="0"/>
        <v>148.33640839999998</v>
      </c>
      <c r="D63" s="25">
        <f t="shared" si="1"/>
        <v>98.10833</v>
      </c>
      <c r="E63" s="31">
        <v>55.91292</v>
      </c>
      <c r="F63" s="31">
        <v>37.536</v>
      </c>
      <c r="G63" s="31">
        <v>4.659409999999999</v>
      </c>
      <c r="H63" s="31">
        <v>0</v>
      </c>
      <c r="I63" s="31">
        <v>0</v>
      </c>
      <c r="J63" s="25">
        <f t="shared" si="3"/>
        <v>36.0509784</v>
      </c>
      <c r="K63" s="31">
        <v>6.15</v>
      </c>
      <c r="L63" s="31">
        <v>13.850000000000001</v>
      </c>
      <c r="M63" s="31">
        <v>0.5</v>
      </c>
      <c r="N63" s="31">
        <v>1.97</v>
      </c>
      <c r="O63" s="31">
        <v>0</v>
      </c>
      <c r="P63" s="31">
        <v>3.3</v>
      </c>
      <c r="Q63" s="31">
        <v>0</v>
      </c>
      <c r="R63" s="31">
        <v>0</v>
      </c>
      <c r="S63" s="31">
        <v>0</v>
      </c>
      <c r="T63" s="31">
        <v>0</v>
      </c>
      <c r="U63" s="30">
        <v>1.8689784</v>
      </c>
      <c r="V63" s="31">
        <v>0.192</v>
      </c>
      <c r="W63" s="31">
        <v>0</v>
      </c>
      <c r="X63" s="31">
        <v>8.219999999999999</v>
      </c>
      <c r="Y63" s="31">
        <v>0</v>
      </c>
      <c r="Z63" s="25">
        <f t="shared" si="4"/>
        <v>14.1771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11.7</v>
      </c>
      <c r="AG63" s="31">
        <v>0</v>
      </c>
      <c r="AH63" s="31">
        <v>0</v>
      </c>
      <c r="AI63" s="31">
        <v>0</v>
      </c>
      <c r="AJ63" s="31">
        <v>2.3331</v>
      </c>
      <c r="AK63" s="31">
        <v>0</v>
      </c>
      <c r="AL63" s="31">
        <v>0.144</v>
      </c>
      <c r="AM63" s="31">
        <v>0</v>
      </c>
    </row>
    <row r="64" spans="1:39" s="2" customFormat="1" ht="18.75" customHeight="1">
      <c r="A64" s="23">
        <v>2012901</v>
      </c>
      <c r="B64" s="29" t="s">
        <v>48</v>
      </c>
      <c r="C64" s="25">
        <f t="shared" si="0"/>
        <v>148.33640839999998</v>
      </c>
      <c r="D64" s="25">
        <f t="shared" si="1"/>
        <v>98.10833</v>
      </c>
      <c r="E64" s="31">
        <v>55.91292</v>
      </c>
      <c r="F64" s="31">
        <v>37.536</v>
      </c>
      <c r="G64" s="31">
        <v>4.659409999999999</v>
      </c>
      <c r="H64" s="31">
        <v>0</v>
      </c>
      <c r="I64" s="31">
        <v>0</v>
      </c>
      <c r="J64" s="25">
        <f t="shared" si="3"/>
        <v>36.0509784</v>
      </c>
      <c r="K64" s="31">
        <v>6.15</v>
      </c>
      <c r="L64" s="31">
        <v>13.850000000000001</v>
      </c>
      <c r="M64" s="31">
        <v>0.5</v>
      </c>
      <c r="N64" s="31">
        <v>1.97</v>
      </c>
      <c r="O64" s="31">
        <v>0</v>
      </c>
      <c r="P64" s="31">
        <v>3.3</v>
      </c>
      <c r="Q64" s="31">
        <v>0</v>
      </c>
      <c r="R64" s="31">
        <v>0</v>
      </c>
      <c r="S64" s="31">
        <v>0</v>
      </c>
      <c r="T64" s="31">
        <v>0</v>
      </c>
      <c r="U64" s="30">
        <v>1.8689784</v>
      </c>
      <c r="V64" s="31">
        <v>0.192</v>
      </c>
      <c r="W64" s="31">
        <v>0</v>
      </c>
      <c r="X64" s="31">
        <v>8.219999999999999</v>
      </c>
      <c r="Y64" s="31">
        <v>0</v>
      </c>
      <c r="Z64" s="25">
        <f t="shared" si="4"/>
        <v>14.1771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11.7</v>
      </c>
      <c r="AG64" s="31">
        <v>0</v>
      </c>
      <c r="AH64" s="31">
        <v>0</v>
      </c>
      <c r="AI64" s="31">
        <v>0</v>
      </c>
      <c r="AJ64" s="31">
        <v>2.3331</v>
      </c>
      <c r="AK64" s="31">
        <v>0</v>
      </c>
      <c r="AL64" s="31">
        <v>0.144</v>
      </c>
      <c r="AM64" s="31">
        <v>0</v>
      </c>
    </row>
    <row r="65" spans="1:39" s="2" customFormat="1" ht="18.75" customHeight="1">
      <c r="A65" s="23">
        <v>20131</v>
      </c>
      <c r="B65" s="24" t="s">
        <v>78</v>
      </c>
      <c r="C65" s="25">
        <f t="shared" si="0"/>
        <v>545.476468</v>
      </c>
      <c r="D65" s="25">
        <f t="shared" si="1"/>
        <v>220.3416</v>
      </c>
      <c r="E65" s="31">
        <v>124.3584</v>
      </c>
      <c r="F65" s="31">
        <v>85.61999999999999</v>
      </c>
      <c r="G65" s="31">
        <v>10.3632</v>
      </c>
      <c r="H65" s="31">
        <v>0</v>
      </c>
      <c r="I65" s="31">
        <v>0</v>
      </c>
      <c r="J65" s="25">
        <f t="shared" si="3"/>
        <v>295.13156799999996</v>
      </c>
      <c r="K65" s="31">
        <v>218.59999999999997</v>
      </c>
      <c r="L65" s="31">
        <v>46.4</v>
      </c>
      <c r="M65" s="31">
        <v>0</v>
      </c>
      <c r="N65" s="31">
        <v>0</v>
      </c>
      <c r="O65" s="31">
        <v>1.5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0">
        <v>4.199568</v>
      </c>
      <c r="V65" s="31">
        <v>0.44400000000000006</v>
      </c>
      <c r="W65" s="31">
        <v>0</v>
      </c>
      <c r="X65" s="31">
        <v>23.988</v>
      </c>
      <c r="Y65" s="31">
        <v>0</v>
      </c>
      <c r="Z65" s="25">
        <f t="shared" si="4"/>
        <v>30.003299999999996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24.4</v>
      </c>
      <c r="AG65" s="31">
        <v>0</v>
      </c>
      <c r="AH65" s="31">
        <v>0</v>
      </c>
      <c r="AI65" s="31">
        <v>0</v>
      </c>
      <c r="AJ65" s="31">
        <v>5.270299999999999</v>
      </c>
      <c r="AK65" s="31">
        <v>0</v>
      </c>
      <c r="AL65" s="31">
        <v>0.333</v>
      </c>
      <c r="AM65" s="31">
        <v>0</v>
      </c>
    </row>
    <row r="66" spans="1:39" s="2" customFormat="1" ht="18.75" customHeight="1">
      <c r="A66" s="23">
        <v>2013101</v>
      </c>
      <c r="B66" s="29" t="s">
        <v>67</v>
      </c>
      <c r="C66" s="25">
        <f t="shared" si="0"/>
        <v>484.20659199999994</v>
      </c>
      <c r="D66" s="25">
        <f t="shared" si="1"/>
        <v>180.5309</v>
      </c>
      <c r="E66" s="33">
        <v>102.7356</v>
      </c>
      <c r="F66" s="33">
        <v>69.234</v>
      </c>
      <c r="G66" s="33">
        <v>8.561300000000001</v>
      </c>
      <c r="H66" s="33">
        <v>0</v>
      </c>
      <c r="I66" s="33">
        <v>0</v>
      </c>
      <c r="J66" s="25">
        <f t="shared" si="3"/>
        <v>277.415392</v>
      </c>
      <c r="K66" s="33">
        <v>207.39999999999998</v>
      </c>
      <c r="L66" s="33">
        <v>42.6</v>
      </c>
      <c r="M66" s="33">
        <v>0</v>
      </c>
      <c r="N66" s="33">
        <v>0</v>
      </c>
      <c r="O66" s="33">
        <v>1.5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27">
        <v>3.4393920000000002</v>
      </c>
      <c r="V66" s="33">
        <v>0.34800000000000003</v>
      </c>
      <c r="W66" s="33">
        <v>0</v>
      </c>
      <c r="X66" s="33">
        <v>22.128</v>
      </c>
      <c r="Y66" s="33">
        <v>0</v>
      </c>
      <c r="Z66" s="25">
        <f t="shared" si="4"/>
        <v>26.260299999999997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21.8</v>
      </c>
      <c r="AG66" s="33">
        <v>0</v>
      </c>
      <c r="AH66" s="33">
        <v>0</v>
      </c>
      <c r="AI66" s="33">
        <v>0</v>
      </c>
      <c r="AJ66" s="33">
        <v>4.199299999999999</v>
      </c>
      <c r="AK66" s="33">
        <v>0</v>
      </c>
      <c r="AL66" s="33">
        <v>0.261</v>
      </c>
      <c r="AM66" s="33">
        <v>0</v>
      </c>
    </row>
    <row r="67" spans="1:39" s="2" customFormat="1" ht="18.75" customHeight="1">
      <c r="A67" s="23">
        <v>2013102</v>
      </c>
      <c r="B67" s="29" t="s">
        <v>79</v>
      </c>
      <c r="C67" s="25">
        <f t="shared" si="0"/>
        <v>0</v>
      </c>
      <c r="D67" s="25">
        <f t="shared" si="1"/>
        <v>0</v>
      </c>
      <c r="E67" s="31"/>
      <c r="F67" s="31"/>
      <c r="G67" s="31"/>
      <c r="H67" s="32"/>
      <c r="I67" s="32"/>
      <c r="J67" s="25">
        <f t="shared" si="3"/>
        <v>0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0"/>
      <c r="V67" s="30">
        <v>0</v>
      </c>
      <c r="W67" s="32"/>
      <c r="X67" s="32"/>
      <c r="Y67" s="32"/>
      <c r="Z67" s="25">
        <f t="shared" si="4"/>
        <v>0</v>
      </c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>
        <v>0</v>
      </c>
      <c r="AM67" s="32"/>
    </row>
    <row r="68" spans="1:39" s="2" customFormat="1" ht="18.75" customHeight="1">
      <c r="A68" s="23">
        <v>2013150</v>
      </c>
      <c r="B68" s="32" t="s">
        <v>56</v>
      </c>
      <c r="C68" s="25">
        <f t="shared" si="0"/>
        <v>61.269876000000004</v>
      </c>
      <c r="D68" s="25">
        <f t="shared" si="1"/>
        <v>39.8107</v>
      </c>
      <c r="E68" s="33">
        <v>21.622799999999998</v>
      </c>
      <c r="F68" s="33">
        <v>16.386</v>
      </c>
      <c r="G68" s="33">
        <v>1.8019</v>
      </c>
      <c r="H68" s="33">
        <v>0</v>
      </c>
      <c r="I68" s="33">
        <v>0</v>
      </c>
      <c r="J68" s="25">
        <f t="shared" si="3"/>
        <v>17.716176</v>
      </c>
      <c r="K68" s="33">
        <v>11.2</v>
      </c>
      <c r="L68" s="33">
        <v>3.8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27">
        <v>0.760176</v>
      </c>
      <c r="V68" s="33">
        <v>0.096</v>
      </c>
      <c r="W68" s="33">
        <v>0</v>
      </c>
      <c r="X68" s="33">
        <v>1.86</v>
      </c>
      <c r="Y68" s="33">
        <v>0</v>
      </c>
      <c r="Z68" s="25">
        <f t="shared" si="4"/>
        <v>3.7430000000000003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2.6</v>
      </c>
      <c r="AG68" s="33">
        <v>0</v>
      </c>
      <c r="AH68" s="33">
        <v>0</v>
      </c>
      <c r="AI68" s="33">
        <v>0</v>
      </c>
      <c r="AJ68" s="33">
        <v>1.071</v>
      </c>
      <c r="AK68" s="33">
        <v>0</v>
      </c>
      <c r="AL68" s="33">
        <v>0.072</v>
      </c>
      <c r="AM68" s="33">
        <v>0</v>
      </c>
    </row>
    <row r="69" spans="1:39" s="2" customFormat="1" ht="18.75" customHeight="1">
      <c r="A69" s="23">
        <v>20132</v>
      </c>
      <c r="B69" s="24" t="s">
        <v>80</v>
      </c>
      <c r="C69" s="25">
        <f t="shared" si="0"/>
        <v>179.922576</v>
      </c>
      <c r="D69" s="25">
        <f t="shared" si="1"/>
        <v>107.48819999999999</v>
      </c>
      <c r="E69" s="33">
        <v>59.75279999999999</v>
      </c>
      <c r="F69" s="33">
        <v>42.756</v>
      </c>
      <c r="G69" s="33">
        <v>4.9794</v>
      </c>
      <c r="H69" s="33">
        <v>0</v>
      </c>
      <c r="I69" s="33">
        <v>0</v>
      </c>
      <c r="J69" s="25">
        <f t="shared" si="3"/>
        <v>59.958176</v>
      </c>
      <c r="K69" s="33">
        <v>17.15</v>
      </c>
      <c r="L69" s="33">
        <v>32.85</v>
      </c>
      <c r="M69" s="33">
        <v>0</v>
      </c>
      <c r="N69" s="33">
        <v>0</v>
      </c>
      <c r="O69" s="33">
        <v>0.3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27">
        <v>2.0501759999999996</v>
      </c>
      <c r="V69" s="33">
        <v>0.22799999999999998</v>
      </c>
      <c r="W69" s="33">
        <v>0</v>
      </c>
      <c r="X69" s="33">
        <v>7.38</v>
      </c>
      <c r="Y69" s="33">
        <v>0</v>
      </c>
      <c r="Z69" s="25">
        <f t="shared" si="4"/>
        <v>12.476199999999999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9.9</v>
      </c>
      <c r="AG69" s="33">
        <v>0</v>
      </c>
      <c r="AH69" s="33">
        <v>0</v>
      </c>
      <c r="AI69" s="33">
        <v>0</v>
      </c>
      <c r="AJ69" s="33">
        <v>2.4052</v>
      </c>
      <c r="AK69" s="33">
        <v>0</v>
      </c>
      <c r="AL69" s="33">
        <v>0.17099999999999999</v>
      </c>
      <c r="AM69" s="33">
        <v>0</v>
      </c>
    </row>
    <row r="70" spans="1:39" s="2" customFormat="1" ht="18.75" customHeight="1">
      <c r="A70" s="23">
        <v>2013201</v>
      </c>
      <c r="B70" s="29" t="s">
        <v>81</v>
      </c>
      <c r="C70" s="25">
        <f aca="true" t="shared" si="8" ref="C70:C133">SUM(D70,J70,Z70)</f>
        <v>131.003728</v>
      </c>
      <c r="D70" s="25">
        <f aca="true" t="shared" si="9" ref="D70:D133">SUM(E70:I70)</f>
        <v>62.48859999999999</v>
      </c>
      <c r="E70" s="33">
        <v>35.3064</v>
      </c>
      <c r="F70" s="33">
        <v>24.24</v>
      </c>
      <c r="G70" s="33">
        <v>2.9422</v>
      </c>
      <c r="H70" s="33">
        <v>0</v>
      </c>
      <c r="I70" s="33">
        <v>0</v>
      </c>
      <c r="J70" s="25">
        <f aca="true" t="shared" si="10" ref="J70:J133">SUM(K70:Y70)</f>
        <v>58.990928</v>
      </c>
      <c r="K70" s="33">
        <v>17.15</v>
      </c>
      <c r="L70" s="33">
        <v>32.85</v>
      </c>
      <c r="M70" s="33">
        <v>0</v>
      </c>
      <c r="N70" s="33">
        <v>0</v>
      </c>
      <c r="O70" s="33">
        <v>0.3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27">
        <v>1.1909279999999998</v>
      </c>
      <c r="V70" s="33">
        <v>0.12</v>
      </c>
      <c r="W70" s="33">
        <v>0</v>
      </c>
      <c r="X70" s="33">
        <v>7.38</v>
      </c>
      <c r="Y70" s="33">
        <v>0</v>
      </c>
      <c r="Z70" s="25">
        <f aca="true" t="shared" si="11" ref="Z70:Z133">SUM(AA70:AM70)</f>
        <v>9.5242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8.1</v>
      </c>
      <c r="AG70" s="33">
        <v>0</v>
      </c>
      <c r="AH70" s="33">
        <v>0</v>
      </c>
      <c r="AI70" s="33">
        <v>0</v>
      </c>
      <c r="AJ70" s="33">
        <v>1.3342</v>
      </c>
      <c r="AK70" s="33">
        <v>0</v>
      </c>
      <c r="AL70" s="33">
        <v>0.09</v>
      </c>
      <c r="AM70" s="33">
        <v>0</v>
      </c>
    </row>
    <row r="71" spans="1:39" s="2" customFormat="1" ht="18.75" customHeight="1">
      <c r="A71" s="23">
        <v>2013250</v>
      </c>
      <c r="B71" s="32" t="s">
        <v>70</v>
      </c>
      <c r="C71" s="25">
        <f t="shared" si="8"/>
        <v>48.918848</v>
      </c>
      <c r="D71" s="25">
        <f t="shared" si="9"/>
        <v>44.9996</v>
      </c>
      <c r="E71" s="31">
        <v>24.4464</v>
      </c>
      <c r="F71" s="31">
        <v>18.516</v>
      </c>
      <c r="G71" s="31">
        <v>2.0372</v>
      </c>
      <c r="H71" s="31">
        <v>0</v>
      </c>
      <c r="I71" s="31">
        <v>0</v>
      </c>
      <c r="J71" s="25">
        <f t="shared" si="10"/>
        <v>0.967248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0">
        <v>0.859248</v>
      </c>
      <c r="V71" s="31">
        <v>0.108</v>
      </c>
      <c r="W71" s="31">
        <v>0</v>
      </c>
      <c r="X71" s="31">
        <v>0</v>
      </c>
      <c r="Y71" s="31">
        <v>0</v>
      </c>
      <c r="Z71" s="25">
        <f t="shared" si="11"/>
        <v>2.952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1.8</v>
      </c>
      <c r="AG71" s="31">
        <v>0</v>
      </c>
      <c r="AH71" s="31">
        <v>0</v>
      </c>
      <c r="AI71" s="31">
        <v>0</v>
      </c>
      <c r="AJ71" s="31">
        <v>1.071</v>
      </c>
      <c r="AK71" s="31">
        <v>0</v>
      </c>
      <c r="AL71" s="31">
        <v>0.08099999999999999</v>
      </c>
      <c r="AM71" s="31">
        <v>0</v>
      </c>
    </row>
    <row r="72" spans="1:39" s="2" customFormat="1" ht="18.75" customHeight="1">
      <c r="A72" s="23">
        <v>20133</v>
      </c>
      <c r="B72" s="24" t="s">
        <v>82</v>
      </c>
      <c r="C72" s="25">
        <f t="shared" si="8"/>
        <v>217.149352</v>
      </c>
      <c r="D72" s="25">
        <f t="shared" si="9"/>
        <v>130.5809</v>
      </c>
      <c r="E72" s="33">
        <v>71.5596</v>
      </c>
      <c r="F72" s="33">
        <v>53.058</v>
      </c>
      <c r="G72" s="33">
        <v>5.9633</v>
      </c>
      <c r="H72" s="33">
        <v>0</v>
      </c>
      <c r="I72" s="33">
        <v>0</v>
      </c>
      <c r="J72" s="25">
        <f t="shared" si="10"/>
        <v>70.652352</v>
      </c>
      <c r="K72" s="33">
        <v>19.05</v>
      </c>
      <c r="L72" s="33">
        <v>40.95</v>
      </c>
      <c r="M72" s="33">
        <v>0</v>
      </c>
      <c r="N72" s="33">
        <v>0</v>
      </c>
      <c r="O72" s="33">
        <v>0.3</v>
      </c>
      <c r="P72" s="33">
        <v>0</v>
      </c>
      <c r="Q72" s="33">
        <v>3</v>
      </c>
      <c r="R72" s="33">
        <v>0</v>
      </c>
      <c r="S72" s="33">
        <v>0</v>
      </c>
      <c r="T72" s="33">
        <v>0</v>
      </c>
      <c r="U72" s="27">
        <v>2.4923520000000003</v>
      </c>
      <c r="V72" s="33">
        <v>0.30000000000000004</v>
      </c>
      <c r="W72" s="33">
        <v>0</v>
      </c>
      <c r="X72" s="33">
        <v>4.56</v>
      </c>
      <c r="Y72" s="33">
        <v>0</v>
      </c>
      <c r="Z72" s="25">
        <f t="shared" si="11"/>
        <v>15.9161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12.525</v>
      </c>
      <c r="AG72" s="33">
        <v>0</v>
      </c>
      <c r="AH72" s="33">
        <v>0</v>
      </c>
      <c r="AI72" s="33">
        <v>0</v>
      </c>
      <c r="AJ72" s="33">
        <v>3.1661</v>
      </c>
      <c r="AK72" s="33">
        <v>0</v>
      </c>
      <c r="AL72" s="33">
        <v>0.22499999999999998</v>
      </c>
      <c r="AM72" s="33">
        <v>0</v>
      </c>
    </row>
    <row r="73" spans="1:39" s="2" customFormat="1" ht="18.75" customHeight="1">
      <c r="A73" s="23">
        <v>2013301</v>
      </c>
      <c r="B73" s="29" t="s">
        <v>54</v>
      </c>
      <c r="C73" s="25">
        <f t="shared" si="8"/>
        <v>103.63699600000001</v>
      </c>
      <c r="D73" s="25">
        <f t="shared" si="9"/>
        <v>37.3282</v>
      </c>
      <c r="E73" s="33">
        <v>20.9208</v>
      </c>
      <c r="F73" s="33">
        <v>14.664</v>
      </c>
      <c r="G73" s="33">
        <v>1.7434</v>
      </c>
      <c r="H73" s="33">
        <v>0</v>
      </c>
      <c r="I73" s="33">
        <v>0</v>
      </c>
      <c r="J73" s="25">
        <f t="shared" si="10"/>
        <v>58.643696000000006</v>
      </c>
      <c r="K73" s="33">
        <v>9.05</v>
      </c>
      <c r="L73" s="33">
        <v>40.95</v>
      </c>
      <c r="M73" s="33">
        <v>0</v>
      </c>
      <c r="N73" s="33">
        <v>0</v>
      </c>
      <c r="O73" s="33">
        <v>0.3</v>
      </c>
      <c r="P73" s="33">
        <v>0</v>
      </c>
      <c r="Q73" s="33">
        <v>3</v>
      </c>
      <c r="R73" s="33">
        <v>0</v>
      </c>
      <c r="S73" s="33">
        <v>0</v>
      </c>
      <c r="T73" s="33">
        <v>0</v>
      </c>
      <c r="U73" s="27">
        <v>0.711696</v>
      </c>
      <c r="V73" s="33">
        <v>0.07200000000000001</v>
      </c>
      <c r="W73" s="33">
        <v>0</v>
      </c>
      <c r="X73" s="33">
        <v>4.56</v>
      </c>
      <c r="Y73" s="33">
        <v>0</v>
      </c>
      <c r="Z73" s="25">
        <f t="shared" si="11"/>
        <v>7.665100000000001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6.825</v>
      </c>
      <c r="AG73" s="33">
        <v>0</v>
      </c>
      <c r="AH73" s="33">
        <v>0</v>
      </c>
      <c r="AI73" s="33">
        <v>0</v>
      </c>
      <c r="AJ73" s="33">
        <v>0.7861</v>
      </c>
      <c r="AK73" s="33">
        <v>0</v>
      </c>
      <c r="AL73" s="33">
        <v>0.05399999999999999</v>
      </c>
      <c r="AM73" s="33">
        <v>0</v>
      </c>
    </row>
    <row r="74" spans="1:39" s="2" customFormat="1" ht="18.75" customHeight="1">
      <c r="A74" s="23">
        <v>2013350</v>
      </c>
      <c r="B74" s="32" t="s">
        <v>56</v>
      </c>
      <c r="C74" s="25">
        <f t="shared" si="8"/>
        <v>113.51235600000001</v>
      </c>
      <c r="D74" s="25">
        <f t="shared" si="9"/>
        <v>93.2527</v>
      </c>
      <c r="E74" s="33">
        <v>50.6388</v>
      </c>
      <c r="F74" s="33">
        <v>38.394</v>
      </c>
      <c r="G74" s="33">
        <v>4.2199</v>
      </c>
      <c r="H74" s="33">
        <v>0</v>
      </c>
      <c r="I74" s="33">
        <v>0</v>
      </c>
      <c r="J74" s="25">
        <f t="shared" si="10"/>
        <v>12.008656</v>
      </c>
      <c r="K74" s="33">
        <v>10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27">
        <v>1.7806560000000002</v>
      </c>
      <c r="V74" s="33">
        <v>0.228</v>
      </c>
      <c r="W74" s="33">
        <v>0</v>
      </c>
      <c r="X74" s="33">
        <v>0</v>
      </c>
      <c r="Y74" s="33">
        <v>0</v>
      </c>
      <c r="Z74" s="25">
        <f t="shared" si="11"/>
        <v>8.251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5.7</v>
      </c>
      <c r="AG74" s="33">
        <v>0</v>
      </c>
      <c r="AH74" s="33">
        <v>0</v>
      </c>
      <c r="AI74" s="33">
        <v>0</v>
      </c>
      <c r="AJ74" s="33">
        <v>2.38</v>
      </c>
      <c r="AK74" s="33">
        <v>0</v>
      </c>
      <c r="AL74" s="33">
        <v>0.17099999999999999</v>
      </c>
      <c r="AM74" s="33">
        <v>0</v>
      </c>
    </row>
    <row r="75" spans="1:39" s="2" customFormat="1" ht="18.75" customHeight="1">
      <c r="A75" s="23">
        <v>20134</v>
      </c>
      <c r="B75" s="24" t="s">
        <v>83</v>
      </c>
      <c r="C75" s="25">
        <f t="shared" si="8"/>
        <v>60.372344</v>
      </c>
      <c r="D75" s="25">
        <f t="shared" si="9"/>
        <v>29.5888</v>
      </c>
      <c r="E75" s="33">
        <v>16.9392</v>
      </c>
      <c r="F75" s="33">
        <v>11.238</v>
      </c>
      <c r="G75" s="33">
        <v>1.4116</v>
      </c>
      <c r="H75" s="33">
        <v>0</v>
      </c>
      <c r="I75" s="33">
        <v>0</v>
      </c>
      <c r="J75" s="25">
        <f t="shared" si="10"/>
        <v>27.043543999999997</v>
      </c>
      <c r="K75" s="33">
        <v>10</v>
      </c>
      <c r="L75" s="33">
        <v>13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27">
        <v>0.563544</v>
      </c>
      <c r="V75" s="33">
        <v>0.06</v>
      </c>
      <c r="W75" s="33">
        <v>0</v>
      </c>
      <c r="X75" s="33">
        <v>3.42</v>
      </c>
      <c r="Y75" s="33">
        <v>0</v>
      </c>
      <c r="Z75" s="25">
        <f t="shared" si="11"/>
        <v>3.74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3.1</v>
      </c>
      <c r="AG75" s="33">
        <v>0</v>
      </c>
      <c r="AH75" s="33">
        <v>0</v>
      </c>
      <c r="AI75" s="33">
        <v>0</v>
      </c>
      <c r="AJ75" s="33">
        <v>0.595</v>
      </c>
      <c r="AK75" s="33">
        <v>0</v>
      </c>
      <c r="AL75" s="33">
        <v>0.045</v>
      </c>
      <c r="AM75" s="33">
        <v>0</v>
      </c>
    </row>
    <row r="76" spans="1:39" s="2" customFormat="1" ht="18.75" customHeight="1">
      <c r="A76" s="23">
        <v>2013401</v>
      </c>
      <c r="B76" s="29" t="s">
        <v>64</v>
      </c>
      <c r="C76" s="25">
        <f t="shared" si="8"/>
        <v>60.372344</v>
      </c>
      <c r="D76" s="25">
        <f t="shared" si="9"/>
        <v>29.5888</v>
      </c>
      <c r="E76" s="33">
        <v>16.9392</v>
      </c>
      <c r="F76" s="33">
        <v>11.238</v>
      </c>
      <c r="G76" s="33">
        <v>1.4116</v>
      </c>
      <c r="H76" s="33">
        <v>0</v>
      </c>
      <c r="I76" s="33">
        <v>0</v>
      </c>
      <c r="J76" s="25">
        <f t="shared" si="10"/>
        <v>27.043543999999997</v>
      </c>
      <c r="K76" s="33">
        <v>10</v>
      </c>
      <c r="L76" s="33">
        <v>13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27">
        <v>0.563544</v>
      </c>
      <c r="V76" s="33">
        <v>0.06</v>
      </c>
      <c r="W76" s="33">
        <v>0</v>
      </c>
      <c r="X76" s="33">
        <v>3.42</v>
      </c>
      <c r="Y76" s="33">
        <v>0</v>
      </c>
      <c r="Z76" s="25">
        <f t="shared" si="11"/>
        <v>3.74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3.1</v>
      </c>
      <c r="AG76" s="33">
        <v>0</v>
      </c>
      <c r="AH76" s="33">
        <v>0</v>
      </c>
      <c r="AI76" s="33">
        <v>0</v>
      </c>
      <c r="AJ76" s="33">
        <v>0.595</v>
      </c>
      <c r="AK76" s="33">
        <v>0</v>
      </c>
      <c r="AL76" s="33">
        <v>0.045</v>
      </c>
      <c r="AM76" s="33">
        <v>0</v>
      </c>
    </row>
    <row r="77" spans="1:39" s="2" customFormat="1" ht="18.75" customHeight="1">
      <c r="A77" s="23">
        <v>203</v>
      </c>
      <c r="B77" s="24" t="s">
        <v>84</v>
      </c>
      <c r="C77" s="25">
        <f t="shared" si="8"/>
        <v>87.852316</v>
      </c>
      <c r="D77" s="25">
        <f t="shared" si="9"/>
        <v>54.5447</v>
      </c>
      <c r="E77" s="24">
        <v>31.9668</v>
      </c>
      <c r="F77" s="24">
        <v>19.914</v>
      </c>
      <c r="G77" s="27">
        <v>2.6639</v>
      </c>
      <c r="H77" s="27">
        <v>0</v>
      </c>
      <c r="I77" s="27">
        <v>0</v>
      </c>
      <c r="J77" s="25">
        <f t="shared" si="10"/>
        <v>26.199616000000002</v>
      </c>
      <c r="K77" s="27">
        <v>19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1.037616</v>
      </c>
      <c r="V77" s="27">
        <v>0.132</v>
      </c>
      <c r="W77" s="27">
        <v>6</v>
      </c>
      <c r="X77" s="27">
        <v>0</v>
      </c>
      <c r="Y77" s="27">
        <v>0.03</v>
      </c>
      <c r="Z77" s="25">
        <f t="shared" si="11"/>
        <v>7.1080000000000005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5.7</v>
      </c>
      <c r="AG77" s="27">
        <v>0</v>
      </c>
      <c r="AH77" s="27">
        <v>0</v>
      </c>
      <c r="AI77" s="27">
        <v>0</v>
      </c>
      <c r="AJ77" s="27">
        <v>1.309</v>
      </c>
      <c r="AK77" s="27">
        <v>0</v>
      </c>
      <c r="AL77" s="27">
        <v>0.09899999999999999</v>
      </c>
      <c r="AM77" s="27">
        <v>0</v>
      </c>
    </row>
    <row r="78" spans="1:39" s="2" customFormat="1" ht="18.75" customHeight="1">
      <c r="A78" s="23">
        <v>2030607</v>
      </c>
      <c r="B78" s="29" t="s">
        <v>85</v>
      </c>
      <c r="C78" s="25">
        <f t="shared" si="8"/>
        <v>87.852316</v>
      </c>
      <c r="D78" s="25">
        <f t="shared" si="9"/>
        <v>54.5447</v>
      </c>
      <c r="E78" s="24">
        <v>31.9668</v>
      </c>
      <c r="F78" s="24">
        <v>19.914</v>
      </c>
      <c r="G78" s="27">
        <v>2.6639</v>
      </c>
      <c r="H78" s="24">
        <v>0</v>
      </c>
      <c r="I78" s="24">
        <v>0</v>
      </c>
      <c r="J78" s="25">
        <f t="shared" si="10"/>
        <v>26.199616000000002</v>
      </c>
      <c r="K78" s="24">
        <v>19</v>
      </c>
      <c r="L78" s="24"/>
      <c r="M78" s="24"/>
      <c r="N78" s="24"/>
      <c r="O78" s="24"/>
      <c r="P78" s="24"/>
      <c r="Q78" s="24"/>
      <c r="R78" s="24"/>
      <c r="S78" s="24"/>
      <c r="T78" s="24"/>
      <c r="U78" s="30">
        <v>1.037616</v>
      </c>
      <c r="V78" s="30">
        <v>0.132</v>
      </c>
      <c r="W78" s="32">
        <v>6</v>
      </c>
      <c r="X78" s="32"/>
      <c r="Y78" s="32">
        <v>0.03</v>
      </c>
      <c r="Z78" s="25">
        <f t="shared" si="11"/>
        <v>7.1080000000000005</v>
      </c>
      <c r="AA78" s="32"/>
      <c r="AB78" s="32"/>
      <c r="AC78" s="32"/>
      <c r="AD78" s="32"/>
      <c r="AE78" s="32"/>
      <c r="AF78" s="32">
        <v>5.7</v>
      </c>
      <c r="AG78" s="32"/>
      <c r="AH78" s="32"/>
      <c r="AI78" s="32"/>
      <c r="AJ78" s="32">
        <v>1.309</v>
      </c>
      <c r="AK78" s="32"/>
      <c r="AL78" s="32">
        <v>0.09899999999999999</v>
      </c>
      <c r="AM78" s="32"/>
    </row>
    <row r="79" spans="1:39" s="2" customFormat="1" ht="18.75" customHeight="1">
      <c r="A79" s="23">
        <v>204</v>
      </c>
      <c r="B79" s="24" t="s">
        <v>86</v>
      </c>
      <c r="C79" s="25">
        <f t="shared" si="8"/>
        <v>3151.5501400000003</v>
      </c>
      <c r="D79" s="25">
        <f t="shared" si="9"/>
        <v>2058.5763</v>
      </c>
      <c r="E79" s="25">
        <f aca="true" t="shared" si="12" ref="E79:AM79">SUM(E80,E82,E84,E86,E88)</f>
        <v>405.29640000000006</v>
      </c>
      <c r="F79" s="25">
        <f t="shared" si="12"/>
        <v>311.9652</v>
      </c>
      <c r="G79" s="25">
        <f t="shared" si="12"/>
        <v>33.7747</v>
      </c>
      <c r="H79" s="25">
        <f t="shared" si="12"/>
        <v>283.2</v>
      </c>
      <c r="I79" s="25">
        <f t="shared" si="12"/>
        <v>1024.3400000000001</v>
      </c>
      <c r="J79" s="25">
        <f t="shared" si="10"/>
        <v>1031.54364</v>
      </c>
      <c r="K79" s="25">
        <f t="shared" si="12"/>
        <v>246.16000000000003</v>
      </c>
      <c r="L79" s="25">
        <f t="shared" si="12"/>
        <v>590.2</v>
      </c>
      <c r="M79" s="25">
        <f t="shared" si="12"/>
        <v>1.6</v>
      </c>
      <c r="N79" s="25">
        <f t="shared" si="12"/>
        <v>17</v>
      </c>
      <c r="O79" s="25">
        <f t="shared" si="12"/>
        <v>0</v>
      </c>
      <c r="P79" s="25">
        <f t="shared" si="12"/>
        <v>26.5</v>
      </c>
      <c r="Q79" s="25">
        <f t="shared" si="12"/>
        <v>0</v>
      </c>
      <c r="R79" s="25">
        <f t="shared" si="12"/>
        <v>0</v>
      </c>
      <c r="S79" s="25">
        <f t="shared" si="12"/>
        <v>0</v>
      </c>
      <c r="T79" s="25">
        <f t="shared" si="12"/>
        <v>0</v>
      </c>
      <c r="U79" s="25">
        <f t="shared" si="12"/>
        <v>14.003639999999999</v>
      </c>
      <c r="V79" s="25">
        <f t="shared" si="12"/>
        <v>1.5</v>
      </c>
      <c r="W79" s="25">
        <f t="shared" si="12"/>
        <v>63</v>
      </c>
      <c r="X79" s="25">
        <f t="shared" si="12"/>
        <v>71.58</v>
      </c>
      <c r="Y79" s="25">
        <f t="shared" si="12"/>
        <v>0</v>
      </c>
      <c r="Z79" s="25">
        <f t="shared" si="11"/>
        <v>61.430200000000006</v>
      </c>
      <c r="AA79" s="25">
        <f t="shared" si="12"/>
        <v>0</v>
      </c>
      <c r="AB79" s="25">
        <f t="shared" si="12"/>
        <v>0</v>
      </c>
      <c r="AC79" s="25">
        <f t="shared" si="12"/>
        <v>0</v>
      </c>
      <c r="AD79" s="25">
        <f t="shared" si="12"/>
        <v>0</v>
      </c>
      <c r="AE79" s="25">
        <f t="shared" si="12"/>
        <v>0</v>
      </c>
      <c r="AF79" s="25">
        <f t="shared" si="12"/>
        <v>44.025000000000006</v>
      </c>
      <c r="AG79" s="25">
        <f t="shared" si="12"/>
        <v>0</v>
      </c>
      <c r="AH79" s="25">
        <f t="shared" si="12"/>
        <v>0</v>
      </c>
      <c r="AI79" s="25">
        <f t="shared" si="12"/>
        <v>0</v>
      </c>
      <c r="AJ79" s="25">
        <f t="shared" si="12"/>
        <v>16.2802</v>
      </c>
      <c r="AK79" s="25">
        <f t="shared" si="12"/>
        <v>0</v>
      </c>
      <c r="AL79" s="25">
        <f t="shared" si="12"/>
        <v>1.125</v>
      </c>
      <c r="AM79" s="25">
        <f t="shared" si="12"/>
        <v>0</v>
      </c>
    </row>
    <row r="80" spans="1:39" s="2" customFormat="1" ht="18.75" customHeight="1">
      <c r="A80" s="23">
        <v>20401</v>
      </c>
      <c r="B80" s="24" t="s">
        <v>87</v>
      </c>
      <c r="C80" s="25">
        <f t="shared" si="8"/>
        <v>300</v>
      </c>
      <c r="D80" s="25">
        <f t="shared" si="9"/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25">
        <f t="shared" si="10"/>
        <v>300</v>
      </c>
      <c r="K80" s="33">
        <v>0</v>
      </c>
      <c r="L80" s="33">
        <v>300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27">
        <v>0</v>
      </c>
      <c r="V80" s="33">
        <v>0</v>
      </c>
      <c r="W80" s="33">
        <v>0</v>
      </c>
      <c r="X80" s="33">
        <v>0</v>
      </c>
      <c r="Y80" s="33">
        <v>0</v>
      </c>
      <c r="Z80" s="25">
        <f t="shared" si="11"/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</row>
    <row r="81" spans="1:39" s="2" customFormat="1" ht="18.75" customHeight="1">
      <c r="A81" s="28">
        <v>2040103</v>
      </c>
      <c r="B81" s="32" t="s">
        <v>88</v>
      </c>
      <c r="C81" s="25">
        <f t="shared" si="8"/>
        <v>300</v>
      </c>
      <c r="D81" s="25">
        <f t="shared" si="9"/>
        <v>0</v>
      </c>
      <c r="E81" s="32"/>
      <c r="F81" s="32"/>
      <c r="G81" s="32"/>
      <c r="H81" s="32"/>
      <c r="I81" s="32"/>
      <c r="J81" s="25">
        <f t="shared" si="10"/>
        <v>300</v>
      </c>
      <c r="K81" s="32"/>
      <c r="L81" s="32">
        <v>300</v>
      </c>
      <c r="M81" s="32"/>
      <c r="N81" s="32"/>
      <c r="O81" s="32"/>
      <c r="P81" s="32"/>
      <c r="Q81" s="32"/>
      <c r="R81" s="32"/>
      <c r="S81" s="32"/>
      <c r="T81" s="32"/>
      <c r="U81" s="30"/>
      <c r="V81" s="30">
        <v>0</v>
      </c>
      <c r="W81" s="32"/>
      <c r="X81" s="32"/>
      <c r="Y81" s="32"/>
      <c r="Z81" s="25">
        <f t="shared" si="11"/>
        <v>0</v>
      </c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>
        <v>0</v>
      </c>
      <c r="AM81" s="32"/>
    </row>
    <row r="82" spans="1:39" s="2" customFormat="1" ht="18.75" customHeight="1">
      <c r="A82" s="23">
        <v>20402</v>
      </c>
      <c r="B82" s="24" t="s">
        <v>89</v>
      </c>
      <c r="C82" s="25">
        <f t="shared" si="8"/>
        <v>1536.4</v>
      </c>
      <c r="D82" s="25">
        <f t="shared" si="9"/>
        <v>1248.4</v>
      </c>
      <c r="E82" s="24">
        <v>0</v>
      </c>
      <c r="F82" s="24">
        <v>0</v>
      </c>
      <c r="G82" s="24">
        <v>0</v>
      </c>
      <c r="H82" s="24">
        <v>283.2</v>
      </c>
      <c r="I82" s="24">
        <v>965.2</v>
      </c>
      <c r="J82" s="25">
        <f t="shared" si="10"/>
        <v>288</v>
      </c>
      <c r="K82" s="32">
        <v>0</v>
      </c>
      <c r="L82" s="32">
        <v>288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0">
        <v>0</v>
      </c>
      <c r="V82" s="32">
        <v>0</v>
      </c>
      <c r="W82" s="32">
        <v>0</v>
      </c>
      <c r="X82" s="32">
        <v>0</v>
      </c>
      <c r="Y82" s="32">
        <v>0</v>
      </c>
      <c r="Z82" s="25">
        <f t="shared" si="11"/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</row>
    <row r="83" spans="1:39" s="2" customFormat="1" ht="18.75" customHeight="1">
      <c r="A83" s="28">
        <v>2040299</v>
      </c>
      <c r="B83" s="32" t="s">
        <v>90</v>
      </c>
      <c r="C83" s="25">
        <f t="shared" si="8"/>
        <v>1536.4</v>
      </c>
      <c r="D83" s="25">
        <f t="shared" si="9"/>
        <v>1248.4</v>
      </c>
      <c r="E83" s="32"/>
      <c r="F83" s="32"/>
      <c r="G83" s="32"/>
      <c r="H83" s="32">
        <v>283.2</v>
      </c>
      <c r="I83" s="32">
        <v>965.2</v>
      </c>
      <c r="J83" s="25">
        <f t="shared" si="10"/>
        <v>288</v>
      </c>
      <c r="K83" s="32"/>
      <c r="L83" s="32">
        <v>288</v>
      </c>
      <c r="M83" s="32"/>
      <c r="N83" s="32"/>
      <c r="O83" s="32"/>
      <c r="P83" s="32"/>
      <c r="Q83" s="32"/>
      <c r="R83" s="32"/>
      <c r="S83" s="32"/>
      <c r="T83" s="32"/>
      <c r="U83" s="30"/>
      <c r="V83" s="30">
        <v>0</v>
      </c>
      <c r="W83" s="32"/>
      <c r="X83" s="32"/>
      <c r="Y83" s="32"/>
      <c r="Z83" s="25">
        <f t="shared" si="11"/>
        <v>0</v>
      </c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>
        <v>0</v>
      </c>
      <c r="AM83" s="32"/>
    </row>
    <row r="84" spans="1:39" s="2" customFormat="1" ht="18.75" customHeight="1">
      <c r="A84" s="23">
        <v>20404</v>
      </c>
      <c r="B84" s="24" t="s">
        <v>91</v>
      </c>
      <c r="C84" s="25">
        <f t="shared" si="8"/>
        <v>555.609088</v>
      </c>
      <c r="D84" s="25">
        <f t="shared" si="9"/>
        <v>328.24530000000004</v>
      </c>
      <c r="E84" s="27">
        <v>154.3308</v>
      </c>
      <c r="F84" s="27">
        <v>124.0536</v>
      </c>
      <c r="G84" s="27">
        <v>12.8609</v>
      </c>
      <c r="H84" s="27">
        <v>0</v>
      </c>
      <c r="I84" s="27">
        <v>37</v>
      </c>
      <c r="J84" s="25">
        <f t="shared" si="10"/>
        <v>200.85568800000001</v>
      </c>
      <c r="K84" s="27">
        <v>115.64</v>
      </c>
      <c r="L84" s="27">
        <v>0</v>
      </c>
      <c r="M84" s="27">
        <v>0.7</v>
      </c>
      <c r="N84" s="27">
        <v>7</v>
      </c>
      <c r="O84" s="27">
        <v>0</v>
      </c>
      <c r="P84" s="27">
        <v>11.9</v>
      </c>
      <c r="Q84" s="27">
        <v>0</v>
      </c>
      <c r="R84" s="27">
        <v>0</v>
      </c>
      <c r="S84" s="27">
        <v>0</v>
      </c>
      <c r="T84" s="27">
        <v>0</v>
      </c>
      <c r="U84" s="27">
        <v>5.567688</v>
      </c>
      <c r="V84" s="27">
        <v>0.588</v>
      </c>
      <c r="W84" s="27">
        <v>30</v>
      </c>
      <c r="X84" s="27">
        <v>29.46</v>
      </c>
      <c r="Y84" s="27">
        <v>0</v>
      </c>
      <c r="Z84" s="25">
        <f t="shared" si="11"/>
        <v>26.508100000000002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19.975</v>
      </c>
      <c r="AG84" s="27">
        <v>0</v>
      </c>
      <c r="AH84" s="27">
        <v>0</v>
      </c>
      <c r="AI84" s="27">
        <v>0</v>
      </c>
      <c r="AJ84" s="27">
        <v>6.0921</v>
      </c>
      <c r="AK84" s="27">
        <v>0</v>
      </c>
      <c r="AL84" s="27">
        <v>0.44099999999999995</v>
      </c>
      <c r="AM84" s="27">
        <v>0</v>
      </c>
    </row>
    <row r="85" spans="1:39" s="2" customFormat="1" ht="18.75" customHeight="1">
      <c r="A85" s="28">
        <v>2040401</v>
      </c>
      <c r="B85" s="32" t="s">
        <v>48</v>
      </c>
      <c r="C85" s="25">
        <f t="shared" si="8"/>
        <v>555.609088</v>
      </c>
      <c r="D85" s="25">
        <f t="shared" si="9"/>
        <v>328.24530000000004</v>
      </c>
      <c r="E85" s="30">
        <v>154.3308</v>
      </c>
      <c r="F85" s="30">
        <v>124.0536</v>
      </c>
      <c r="G85" s="30">
        <v>12.8609</v>
      </c>
      <c r="H85" s="32">
        <v>0</v>
      </c>
      <c r="I85" s="32">
        <v>37</v>
      </c>
      <c r="J85" s="25">
        <f t="shared" si="10"/>
        <v>200.85568800000001</v>
      </c>
      <c r="K85" s="32">
        <v>115.64</v>
      </c>
      <c r="L85" s="32"/>
      <c r="M85" s="64">
        <v>0.7</v>
      </c>
      <c r="N85" s="65">
        <v>7</v>
      </c>
      <c r="O85" s="65"/>
      <c r="P85" s="64">
        <v>11.9</v>
      </c>
      <c r="Q85" s="32"/>
      <c r="R85" s="32"/>
      <c r="S85" s="32"/>
      <c r="T85" s="32"/>
      <c r="U85" s="30">
        <v>5.567688</v>
      </c>
      <c r="V85" s="30">
        <v>0.588</v>
      </c>
      <c r="W85" s="32">
        <v>30</v>
      </c>
      <c r="X85" s="32">
        <v>29.46</v>
      </c>
      <c r="Y85" s="32"/>
      <c r="Z85" s="25">
        <f t="shared" si="11"/>
        <v>26.508100000000002</v>
      </c>
      <c r="AA85" s="32"/>
      <c r="AB85" s="32"/>
      <c r="AC85" s="32"/>
      <c r="AD85" s="32"/>
      <c r="AE85" s="32"/>
      <c r="AF85" s="32">
        <v>19.975</v>
      </c>
      <c r="AG85" s="32"/>
      <c r="AH85" s="32"/>
      <c r="AI85" s="32"/>
      <c r="AJ85" s="32">
        <v>6.0921</v>
      </c>
      <c r="AK85" s="32"/>
      <c r="AL85" s="32">
        <v>0.44099999999999995</v>
      </c>
      <c r="AM85" s="32"/>
    </row>
    <row r="86" spans="1:39" s="2" customFormat="1" ht="18.75" customHeight="1">
      <c r="A86" s="23">
        <v>20405</v>
      </c>
      <c r="B86" s="24" t="s">
        <v>92</v>
      </c>
      <c r="C86" s="25">
        <f t="shared" si="8"/>
        <v>596.29108</v>
      </c>
      <c r="D86" s="25">
        <f t="shared" si="9"/>
        <v>353.05719999999997</v>
      </c>
      <c r="E86" s="58">
        <v>178.4784</v>
      </c>
      <c r="F86" s="58">
        <v>137.5656</v>
      </c>
      <c r="G86" s="58">
        <v>14.8732</v>
      </c>
      <c r="H86" s="58">
        <v>0</v>
      </c>
      <c r="I86" s="58">
        <v>22.14</v>
      </c>
      <c r="J86" s="25">
        <f t="shared" si="10"/>
        <v>217.32487999999998</v>
      </c>
      <c r="K86" s="58">
        <v>122.72</v>
      </c>
      <c r="L86" s="58">
        <v>0</v>
      </c>
      <c r="M86" s="58">
        <v>0.9</v>
      </c>
      <c r="N86" s="58">
        <v>10</v>
      </c>
      <c r="O86" s="58">
        <v>0</v>
      </c>
      <c r="P86" s="58">
        <v>14.6</v>
      </c>
      <c r="Q86" s="58">
        <v>0</v>
      </c>
      <c r="R86" s="58">
        <v>0</v>
      </c>
      <c r="S86" s="58">
        <v>0</v>
      </c>
      <c r="T86" s="58">
        <v>0</v>
      </c>
      <c r="U86" s="58">
        <v>6.32088</v>
      </c>
      <c r="V86" s="58">
        <v>0.624</v>
      </c>
      <c r="W86" s="58">
        <v>30</v>
      </c>
      <c r="X86" s="58">
        <v>32.16</v>
      </c>
      <c r="Y86" s="58">
        <v>0</v>
      </c>
      <c r="Z86" s="25">
        <f t="shared" si="11"/>
        <v>25.909000000000002</v>
      </c>
      <c r="AA86" s="58">
        <v>0</v>
      </c>
      <c r="AB86" s="58">
        <v>0</v>
      </c>
      <c r="AC86" s="58">
        <v>0</v>
      </c>
      <c r="AD86" s="58">
        <v>0</v>
      </c>
      <c r="AE86" s="58">
        <v>0</v>
      </c>
      <c r="AF86" s="58">
        <v>18.3</v>
      </c>
      <c r="AG86" s="58">
        <v>0</v>
      </c>
      <c r="AH86" s="58">
        <v>0</v>
      </c>
      <c r="AI86" s="58">
        <v>0</v>
      </c>
      <c r="AJ86" s="58">
        <v>7.141</v>
      </c>
      <c r="AK86" s="58">
        <v>0</v>
      </c>
      <c r="AL86" s="58">
        <v>0.46799999999999997</v>
      </c>
      <c r="AM86" s="58">
        <v>0</v>
      </c>
    </row>
    <row r="87" spans="1:39" s="2" customFormat="1" ht="18.75" customHeight="1">
      <c r="A87" s="28">
        <v>2040501</v>
      </c>
      <c r="B87" s="3" t="s">
        <v>48</v>
      </c>
      <c r="C87" s="25">
        <f t="shared" si="8"/>
        <v>596.29108</v>
      </c>
      <c r="D87" s="25">
        <f t="shared" si="9"/>
        <v>353.05719999999997</v>
      </c>
      <c r="E87" s="30">
        <v>178.4784</v>
      </c>
      <c r="F87" s="30">
        <v>137.5656</v>
      </c>
      <c r="G87" s="30">
        <v>14.8732</v>
      </c>
      <c r="H87" s="32">
        <v>0</v>
      </c>
      <c r="I87" s="32">
        <v>22.14</v>
      </c>
      <c r="J87" s="25">
        <f t="shared" si="10"/>
        <v>217.32487999999998</v>
      </c>
      <c r="K87" s="66">
        <v>122.72</v>
      </c>
      <c r="L87" s="32"/>
      <c r="M87" s="65">
        <v>0.9</v>
      </c>
      <c r="N87" s="65">
        <v>10</v>
      </c>
      <c r="O87" s="65"/>
      <c r="P87" s="64">
        <v>14.6</v>
      </c>
      <c r="Q87" s="32"/>
      <c r="R87" s="32"/>
      <c r="S87" s="32"/>
      <c r="T87" s="32"/>
      <c r="U87" s="30">
        <v>6.32088</v>
      </c>
      <c r="V87" s="30">
        <v>0.624</v>
      </c>
      <c r="W87" s="32">
        <v>30</v>
      </c>
      <c r="X87" s="32">
        <v>32.16</v>
      </c>
      <c r="Y87" s="32"/>
      <c r="Z87" s="25">
        <f t="shared" si="11"/>
        <v>25.909000000000002</v>
      </c>
      <c r="AA87" s="32"/>
      <c r="AB87" s="32"/>
      <c r="AC87" s="32"/>
      <c r="AD87" s="32"/>
      <c r="AE87" s="32"/>
      <c r="AF87" s="32">
        <v>18.3</v>
      </c>
      <c r="AG87" s="32"/>
      <c r="AH87" s="32"/>
      <c r="AI87" s="32"/>
      <c r="AJ87" s="32">
        <v>7.141</v>
      </c>
      <c r="AK87" s="32"/>
      <c r="AL87" s="32">
        <v>0.46799999999999997</v>
      </c>
      <c r="AM87" s="32"/>
    </row>
    <row r="88" spans="1:39" s="2" customFormat="1" ht="18.75" customHeight="1">
      <c r="A88" s="23">
        <v>20406</v>
      </c>
      <c r="B88" s="24" t="s">
        <v>93</v>
      </c>
      <c r="C88" s="25">
        <f t="shared" si="8"/>
        <v>163.249972</v>
      </c>
      <c r="D88" s="25">
        <f t="shared" si="9"/>
        <v>128.87380000000002</v>
      </c>
      <c r="E88" s="27">
        <v>72.4872</v>
      </c>
      <c r="F88" s="27">
        <v>50.346000000000004</v>
      </c>
      <c r="G88" s="27">
        <v>6.0406</v>
      </c>
      <c r="H88" s="27">
        <v>0</v>
      </c>
      <c r="I88" s="27">
        <v>0</v>
      </c>
      <c r="J88" s="25">
        <f t="shared" si="10"/>
        <v>25.363072000000003</v>
      </c>
      <c r="K88" s="27">
        <v>7.8</v>
      </c>
      <c r="L88" s="27">
        <v>2.2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2.115072</v>
      </c>
      <c r="V88" s="27">
        <v>0.288</v>
      </c>
      <c r="W88" s="27">
        <v>3</v>
      </c>
      <c r="X88" s="27">
        <v>9.96</v>
      </c>
      <c r="Y88" s="27">
        <v>0</v>
      </c>
      <c r="Z88" s="25">
        <f t="shared" si="11"/>
        <v>9.0131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5.75</v>
      </c>
      <c r="AG88" s="27">
        <v>0</v>
      </c>
      <c r="AH88" s="27">
        <v>0</v>
      </c>
      <c r="AI88" s="27">
        <v>0</v>
      </c>
      <c r="AJ88" s="27">
        <v>3.0471</v>
      </c>
      <c r="AK88" s="27">
        <v>0</v>
      </c>
      <c r="AL88" s="27">
        <v>0.216</v>
      </c>
      <c r="AM88" s="27">
        <v>0</v>
      </c>
    </row>
    <row r="89" spans="1:39" s="2" customFormat="1" ht="18.75" customHeight="1">
      <c r="A89" s="28">
        <v>2040601</v>
      </c>
      <c r="B89" s="28" t="s">
        <v>94</v>
      </c>
      <c r="C89" s="25">
        <f t="shared" si="8"/>
        <v>144.033072</v>
      </c>
      <c r="D89" s="25">
        <f t="shared" si="9"/>
        <v>110.96690000000001</v>
      </c>
      <c r="E89" s="27">
        <v>62.5596</v>
      </c>
      <c r="F89" s="27">
        <v>43.194</v>
      </c>
      <c r="G89" s="27">
        <v>5.2133</v>
      </c>
      <c r="H89" s="27">
        <v>0</v>
      </c>
      <c r="I89" s="27">
        <v>0</v>
      </c>
      <c r="J89" s="25">
        <f t="shared" si="10"/>
        <v>25.315072</v>
      </c>
      <c r="K89" s="27">
        <v>7.8</v>
      </c>
      <c r="L89" s="27">
        <v>2.2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2.115072</v>
      </c>
      <c r="V89" s="27">
        <v>0.24</v>
      </c>
      <c r="W89" s="27">
        <v>3</v>
      </c>
      <c r="X89" s="27">
        <v>9.96</v>
      </c>
      <c r="Y89" s="27">
        <v>0</v>
      </c>
      <c r="Z89" s="25">
        <f t="shared" si="11"/>
        <v>7.751099999999999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5</v>
      </c>
      <c r="AG89" s="27">
        <v>0</v>
      </c>
      <c r="AH89" s="27">
        <v>0</v>
      </c>
      <c r="AI89" s="27">
        <v>0</v>
      </c>
      <c r="AJ89" s="27">
        <v>2.5711</v>
      </c>
      <c r="AK89" s="27">
        <v>0</v>
      </c>
      <c r="AL89" s="27">
        <v>0.18</v>
      </c>
      <c r="AM89" s="27">
        <v>0</v>
      </c>
    </row>
    <row r="90" spans="1:39" s="2" customFormat="1" ht="18.75" customHeight="1">
      <c r="A90" s="28">
        <v>2040602</v>
      </c>
      <c r="B90" s="32" t="s">
        <v>95</v>
      </c>
      <c r="C90" s="25">
        <f t="shared" si="8"/>
        <v>0</v>
      </c>
      <c r="D90" s="25">
        <f t="shared" si="9"/>
        <v>0</v>
      </c>
      <c r="E90" s="27"/>
      <c r="F90" s="27"/>
      <c r="G90" s="27"/>
      <c r="H90" s="24"/>
      <c r="I90" s="24"/>
      <c r="J90" s="25">
        <f t="shared" si="10"/>
        <v>0</v>
      </c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30"/>
      <c r="V90" s="30">
        <v>0</v>
      </c>
      <c r="W90" s="32"/>
      <c r="X90" s="32"/>
      <c r="Y90" s="32"/>
      <c r="Z90" s="25">
        <f t="shared" si="11"/>
        <v>0</v>
      </c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>
        <v>0</v>
      </c>
      <c r="AM90" s="32"/>
    </row>
    <row r="91" spans="1:39" s="2" customFormat="1" ht="18.75" customHeight="1">
      <c r="A91" s="28">
        <v>2040606</v>
      </c>
      <c r="B91" s="32" t="s">
        <v>96</v>
      </c>
      <c r="C91" s="25">
        <f t="shared" si="8"/>
        <v>19.2169</v>
      </c>
      <c r="D91" s="25">
        <f t="shared" si="9"/>
        <v>17.9069</v>
      </c>
      <c r="E91" s="27">
        <v>9.9276</v>
      </c>
      <c r="F91" s="27">
        <v>7.152</v>
      </c>
      <c r="G91" s="27">
        <v>0.8273</v>
      </c>
      <c r="H91" s="24">
        <v>0</v>
      </c>
      <c r="I91" s="24">
        <v>0</v>
      </c>
      <c r="J91" s="25">
        <f t="shared" si="10"/>
        <v>0.048</v>
      </c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30"/>
      <c r="V91" s="30">
        <v>0.048</v>
      </c>
      <c r="W91" s="32"/>
      <c r="X91" s="32"/>
      <c r="Y91" s="32"/>
      <c r="Z91" s="25">
        <f t="shared" si="11"/>
        <v>1.262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0.75</v>
      </c>
      <c r="AG91" s="32">
        <v>0</v>
      </c>
      <c r="AH91" s="32">
        <v>0</v>
      </c>
      <c r="AI91" s="32">
        <v>0</v>
      </c>
      <c r="AJ91" s="32">
        <v>0.476</v>
      </c>
      <c r="AK91" s="32">
        <v>0</v>
      </c>
      <c r="AL91" s="32">
        <v>0.036</v>
      </c>
      <c r="AM91" s="32"/>
    </row>
    <row r="92" spans="1:39" s="2" customFormat="1" ht="18.75" customHeight="1">
      <c r="A92" s="23">
        <v>205</v>
      </c>
      <c r="B92" s="24" t="s">
        <v>97</v>
      </c>
      <c r="C92" s="25">
        <f t="shared" si="8"/>
        <v>13651.4239984</v>
      </c>
      <c r="D92" s="25">
        <f t="shared" si="9"/>
        <v>11525.96918</v>
      </c>
      <c r="E92" s="25">
        <f aca="true" t="shared" si="13" ref="E92:AM92">SUM(E93,E95,E99)</f>
        <v>7058.439119999999</v>
      </c>
      <c r="F92" s="25">
        <f t="shared" si="13"/>
        <v>3807.8268000000003</v>
      </c>
      <c r="G92" s="25">
        <f t="shared" si="13"/>
        <v>588.2032599999999</v>
      </c>
      <c r="H92" s="25">
        <f t="shared" si="13"/>
        <v>59.5</v>
      </c>
      <c r="I92" s="25">
        <f t="shared" si="13"/>
        <v>12</v>
      </c>
      <c r="J92" s="25">
        <f t="shared" si="10"/>
        <v>1960.7973184000002</v>
      </c>
      <c r="K92" s="25">
        <f t="shared" si="13"/>
        <v>1499.14</v>
      </c>
      <c r="L92" s="25">
        <f t="shared" si="13"/>
        <v>3.6</v>
      </c>
      <c r="M92" s="25">
        <f t="shared" si="13"/>
        <v>14.47</v>
      </c>
      <c r="N92" s="25">
        <f t="shared" si="13"/>
        <v>25.33</v>
      </c>
      <c r="O92" s="25">
        <f t="shared" si="13"/>
        <v>0</v>
      </c>
      <c r="P92" s="25">
        <f t="shared" si="13"/>
        <v>166</v>
      </c>
      <c r="Q92" s="25">
        <f t="shared" si="13"/>
        <v>0</v>
      </c>
      <c r="R92" s="25">
        <f t="shared" si="13"/>
        <v>0</v>
      </c>
      <c r="S92" s="25">
        <f t="shared" si="13"/>
        <v>0</v>
      </c>
      <c r="T92" s="25">
        <f t="shared" si="13"/>
        <v>0</v>
      </c>
      <c r="U92" s="25">
        <f t="shared" si="13"/>
        <v>217.32531840000004</v>
      </c>
      <c r="V92" s="25">
        <f t="shared" si="13"/>
        <v>21.372</v>
      </c>
      <c r="W92" s="25">
        <f t="shared" si="13"/>
        <v>0</v>
      </c>
      <c r="X92" s="25">
        <f t="shared" si="13"/>
        <v>10.379999999999999</v>
      </c>
      <c r="Y92" s="25">
        <f t="shared" si="13"/>
        <v>3.18</v>
      </c>
      <c r="Z92" s="25">
        <f t="shared" si="11"/>
        <v>164.6575</v>
      </c>
      <c r="AA92" s="25">
        <f t="shared" si="13"/>
        <v>0</v>
      </c>
      <c r="AB92" s="25">
        <f t="shared" si="13"/>
        <v>0</v>
      </c>
      <c r="AC92" s="25">
        <f t="shared" si="13"/>
        <v>5.02</v>
      </c>
      <c r="AD92" s="25">
        <f t="shared" si="13"/>
        <v>0</v>
      </c>
      <c r="AE92" s="25">
        <f t="shared" si="13"/>
        <v>0</v>
      </c>
      <c r="AF92" s="25">
        <f t="shared" si="13"/>
        <v>7.300000000000001</v>
      </c>
      <c r="AG92" s="25">
        <f t="shared" si="13"/>
        <v>0</v>
      </c>
      <c r="AH92" s="25">
        <f t="shared" si="13"/>
        <v>0</v>
      </c>
      <c r="AI92" s="25">
        <f t="shared" si="13"/>
        <v>0</v>
      </c>
      <c r="AJ92" s="25">
        <f t="shared" si="13"/>
        <v>136.3085</v>
      </c>
      <c r="AK92" s="25">
        <f t="shared" si="13"/>
        <v>0</v>
      </c>
      <c r="AL92" s="25">
        <f t="shared" si="13"/>
        <v>16.029000000000003</v>
      </c>
      <c r="AM92" s="25">
        <f t="shared" si="13"/>
        <v>0</v>
      </c>
    </row>
    <row r="93" spans="1:39" s="2" customFormat="1" ht="18.75" customHeight="1">
      <c r="A93" s="23">
        <v>20501</v>
      </c>
      <c r="B93" s="26" t="s">
        <v>98</v>
      </c>
      <c r="C93" s="25">
        <f t="shared" si="8"/>
        <v>90.415672</v>
      </c>
      <c r="D93" s="25">
        <f t="shared" si="9"/>
        <v>70.4849</v>
      </c>
      <c r="E93" s="30">
        <v>42.6156</v>
      </c>
      <c r="F93" s="30">
        <v>24.318</v>
      </c>
      <c r="G93" s="30">
        <v>3.5513</v>
      </c>
      <c r="H93" s="30">
        <v>0</v>
      </c>
      <c r="I93" s="30">
        <v>0</v>
      </c>
      <c r="J93" s="25">
        <f t="shared" si="10"/>
        <v>13.550671999999999</v>
      </c>
      <c r="K93" s="30">
        <v>4.4</v>
      </c>
      <c r="L93" s="30">
        <v>0.6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1.338672</v>
      </c>
      <c r="V93" s="30">
        <v>0.132</v>
      </c>
      <c r="W93" s="30">
        <v>0</v>
      </c>
      <c r="X93" s="30">
        <v>7.08</v>
      </c>
      <c r="Y93" s="30">
        <v>0</v>
      </c>
      <c r="Z93" s="25">
        <f t="shared" si="11"/>
        <v>6.3801000000000005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4.9</v>
      </c>
      <c r="AG93" s="30">
        <v>0</v>
      </c>
      <c r="AH93" s="30">
        <v>0</v>
      </c>
      <c r="AI93" s="30">
        <v>0</v>
      </c>
      <c r="AJ93" s="30">
        <v>1.3811</v>
      </c>
      <c r="AK93" s="30">
        <v>0</v>
      </c>
      <c r="AL93" s="30">
        <v>0.09899999999999999</v>
      </c>
      <c r="AM93" s="30">
        <v>0</v>
      </c>
    </row>
    <row r="94" spans="1:39" s="2" customFormat="1" ht="18.75" customHeight="1">
      <c r="A94" s="28">
        <v>2050101</v>
      </c>
      <c r="B94" s="28" t="s">
        <v>99</v>
      </c>
      <c r="C94" s="25">
        <f t="shared" si="8"/>
        <v>90.415672</v>
      </c>
      <c r="D94" s="25">
        <f t="shared" si="9"/>
        <v>70.4849</v>
      </c>
      <c r="E94" s="30">
        <v>42.6156</v>
      </c>
      <c r="F94" s="30">
        <v>24.318</v>
      </c>
      <c r="G94" s="30">
        <v>3.5513</v>
      </c>
      <c r="H94" s="30">
        <v>0</v>
      </c>
      <c r="I94" s="30">
        <v>0</v>
      </c>
      <c r="J94" s="25">
        <f t="shared" si="10"/>
        <v>13.550671999999999</v>
      </c>
      <c r="K94" s="30">
        <v>4.4</v>
      </c>
      <c r="L94" s="30">
        <v>0.6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1.338672</v>
      </c>
      <c r="V94" s="30">
        <v>0.132</v>
      </c>
      <c r="W94" s="30">
        <v>0</v>
      </c>
      <c r="X94" s="30">
        <v>7.08</v>
      </c>
      <c r="Y94" s="30">
        <v>0</v>
      </c>
      <c r="Z94" s="25">
        <f t="shared" si="11"/>
        <v>6.3801000000000005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4.9</v>
      </c>
      <c r="AG94" s="30">
        <v>0</v>
      </c>
      <c r="AH94" s="30">
        <v>0</v>
      </c>
      <c r="AI94" s="30">
        <v>0</v>
      </c>
      <c r="AJ94" s="30">
        <v>1.3811</v>
      </c>
      <c r="AK94" s="30">
        <v>0</v>
      </c>
      <c r="AL94" s="30">
        <v>0.09899999999999999</v>
      </c>
      <c r="AM94" s="30">
        <v>0</v>
      </c>
    </row>
    <row r="95" spans="1:39" s="2" customFormat="1" ht="18.75" customHeight="1">
      <c r="A95" s="23">
        <v>20502</v>
      </c>
      <c r="B95" s="26" t="s">
        <v>100</v>
      </c>
      <c r="C95" s="25">
        <f t="shared" si="8"/>
        <v>13516.609838399998</v>
      </c>
      <c r="D95" s="25">
        <f t="shared" si="9"/>
        <v>11423.612179999998</v>
      </c>
      <c r="E95" s="30">
        <v>6997.131119999999</v>
      </c>
      <c r="F95" s="30">
        <v>3771.8868</v>
      </c>
      <c r="G95" s="30">
        <v>583.09426</v>
      </c>
      <c r="H95" s="59">
        <v>59.5</v>
      </c>
      <c r="I95" s="59">
        <v>12</v>
      </c>
      <c r="J95" s="25">
        <f t="shared" si="10"/>
        <v>1938.2803584</v>
      </c>
      <c r="K95" s="59">
        <v>1492.74</v>
      </c>
      <c r="L95" s="59">
        <v>0</v>
      </c>
      <c r="M95" s="59">
        <v>14.47</v>
      </c>
      <c r="N95" s="59">
        <v>25.33</v>
      </c>
      <c r="O95" s="59">
        <v>0</v>
      </c>
      <c r="P95" s="59">
        <v>166</v>
      </c>
      <c r="Q95" s="59">
        <v>0</v>
      </c>
      <c r="R95" s="59">
        <v>0</v>
      </c>
      <c r="S95" s="59">
        <v>0</v>
      </c>
      <c r="T95" s="59">
        <v>0</v>
      </c>
      <c r="U95" s="30">
        <v>215.38035840000003</v>
      </c>
      <c r="V95" s="59">
        <v>21.18</v>
      </c>
      <c r="W95" s="59">
        <v>0</v>
      </c>
      <c r="X95" s="59">
        <v>0</v>
      </c>
      <c r="Y95" s="59">
        <v>3.18</v>
      </c>
      <c r="Z95" s="25">
        <f t="shared" si="11"/>
        <v>154.7173</v>
      </c>
      <c r="AA95" s="59">
        <v>0</v>
      </c>
      <c r="AB95" s="59">
        <v>0</v>
      </c>
      <c r="AC95" s="59">
        <v>5.02</v>
      </c>
      <c r="AD95" s="59">
        <v>0</v>
      </c>
      <c r="AE95" s="59">
        <v>0</v>
      </c>
      <c r="AF95" s="59">
        <v>0</v>
      </c>
      <c r="AG95" s="59">
        <v>0</v>
      </c>
      <c r="AH95" s="59">
        <v>0</v>
      </c>
      <c r="AI95" s="59">
        <v>0</v>
      </c>
      <c r="AJ95" s="59">
        <v>133.8123</v>
      </c>
      <c r="AK95" s="59">
        <v>0</v>
      </c>
      <c r="AL95" s="59">
        <v>15.885000000000002</v>
      </c>
      <c r="AM95" s="59">
        <v>0</v>
      </c>
    </row>
    <row r="96" spans="1:39" s="2" customFormat="1" ht="18.75" customHeight="1">
      <c r="A96" s="28">
        <v>2050201</v>
      </c>
      <c r="B96" s="29" t="s">
        <v>101</v>
      </c>
      <c r="C96" s="25">
        <f t="shared" si="8"/>
        <v>742.706668</v>
      </c>
      <c r="D96" s="25">
        <f t="shared" si="9"/>
        <v>705.1271</v>
      </c>
      <c r="E96" s="30">
        <v>464.98440000000005</v>
      </c>
      <c r="F96" s="30">
        <v>139.494</v>
      </c>
      <c r="G96" s="30">
        <v>38.7487</v>
      </c>
      <c r="H96" s="31">
        <v>59.5</v>
      </c>
      <c r="I96" s="31">
        <v>2.4</v>
      </c>
      <c r="J96" s="25">
        <f t="shared" si="10"/>
        <v>14.885568000000001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0">
        <v>12.089568000000002</v>
      </c>
      <c r="V96" s="31">
        <v>1.956</v>
      </c>
      <c r="W96" s="31">
        <v>0</v>
      </c>
      <c r="X96" s="31">
        <v>0</v>
      </c>
      <c r="Y96" s="31">
        <v>0.84</v>
      </c>
      <c r="Z96" s="25">
        <f t="shared" si="11"/>
        <v>22.693999999999996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21.226999999999997</v>
      </c>
      <c r="AK96" s="31">
        <v>0</v>
      </c>
      <c r="AL96" s="31">
        <v>1.467</v>
      </c>
      <c r="AM96" s="31">
        <v>0</v>
      </c>
    </row>
    <row r="97" spans="1:39" s="2" customFormat="1" ht="18.75" customHeight="1">
      <c r="A97" s="28">
        <v>2050202</v>
      </c>
      <c r="B97" s="29" t="s">
        <v>102</v>
      </c>
      <c r="C97" s="25">
        <f t="shared" si="8"/>
        <v>7842.332656400001</v>
      </c>
      <c r="D97" s="25">
        <f t="shared" si="9"/>
        <v>6452.747730000001</v>
      </c>
      <c r="E97" s="60">
        <v>3947.23692</v>
      </c>
      <c r="F97" s="60">
        <v>2166.9744</v>
      </c>
      <c r="G97" s="60">
        <v>328.93640999999997</v>
      </c>
      <c r="H97" s="60">
        <v>0</v>
      </c>
      <c r="I97" s="60">
        <v>9.6</v>
      </c>
      <c r="J97" s="25">
        <f t="shared" si="10"/>
        <v>1272.5562264000002</v>
      </c>
      <c r="K97" s="60">
        <v>930</v>
      </c>
      <c r="L97" s="60">
        <v>0</v>
      </c>
      <c r="M97" s="60">
        <v>14.47</v>
      </c>
      <c r="N97" s="60">
        <v>25.33</v>
      </c>
      <c r="O97" s="60">
        <v>0</v>
      </c>
      <c r="P97" s="60">
        <v>166</v>
      </c>
      <c r="Q97" s="60">
        <v>0</v>
      </c>
      <c r="R97" s="60">
        <v>0</v>
      </c>
      <c r="S97" s="60">
        <v>0</v>
      </c>
      <c r="T97" s="60">
        <v>0</v>
      </c>
      <c r="U97" s="67">
        <v>122.28422640000004</v>
      </c>
      <c r="V97" s="60">
        <v>12.132</v>
      </c>
      <c r="W97" s="60">
        <v>0</v>
      </c>
      <c r="X97" s="60">
        <v>0</v>
      </c>
      <c r="Y97" s="60">
        <v>2.34</v>
      </c>
      <c r="Z97" s="25">
        <f t="shared" si="11"/>
        <v>117.0287</v>
      </c>
      <c r="AA97" s="60">
        <v>0</v>
      </c>
      <c r="AB97" s="60">
        <v>0</v>
      </c>
      <c r="AC97" s="60">
        <v>1.02</v>
      </c>
      <c r="AD97" s="60">
        <v>0</v>
      </c>
      <c r="AE97" s="60">
        <v>0</v>
      </c>
      <c r="AF97" s="60">
        <v>0</v>
      </c>
      <c r="AG97" s="60">
        <v>0</v>
      </c>
      <c r="AH97" s="60">
        <v>0</v>
      </c>
      <c r="AI97" s="60">
        <v>0</v>
      </c>
      <c r="AJ97" s="60">
        <v>106.9097</v>
      </c>
      <c r="AK97" s="60">
        <v>0</v>
      </c>
      <c r="AL97" s="60">
        <v>9.099</v>
      </c>
      <c r="AM97" s="60">
        <v>0</v>
      </c>
    </row>
    <row r="98" spans="1:39" s="2" customFormat="1" ht="18.75" customHeight="1">
      <c r="A98" s="28">
        <v>2050203</v>
      </c>
      <c r="B98" s="32" t="s">
        <v>103</v>
      </c>
      <c r="C98" s="25">
        <f t="shared" si="8"/>
        <v>4931.570513999999</v>
      </c>
      <c r="D98" s="25">
        <f t="shared" si="9"/>
        <v>4265.737349999999</v>
      </c>
      <c r="E98" s="30">
        <v>2584.9097999999994</v>
      </c>
      <c r="F98" s="30">
        <v>1465.4184</v>
      </c>
      <c r="G98" s="30">
        <v>215.40915</v>
      </c>
      <c r="H98" s="30">
        <v>0</v>
      </c>
      <c r="I98" s="30">
        <v>0</v>
      </c>
      <c r="J98" s="25">
        <f t="shared" si="10"/>
        <v>650.838564</v>
      </c>
      <c r="K98" s="30">
        <v>562.74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81.006564</v>
      </c>
      <c r="V98" s="30">
        <v>7.0920000000000005</v>
      </c>
      <c r="W98" s="30">
        <v>0</v>
      </c>
      <c r="X98" s="30">
        <v>0</v>
      </c>
      <c r="Y98" s="30">
        <v>0</v>
      </c>
      <c r="Z98" s="25">
        <f t="shared" si="11"/>
        <v>14.994599999999998</v>
      </c>
      <c r="AA98" s="30">
        <v>0</v>
      </c>
      <c r="AB98" s="30">
        <v>0</v>
      </c>
      <c r="AC98" s="30">
        <v>4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0">
        <v>0</v>
      </c>
      <c r="AJ98" s="30">
        <v>5.6756</v>
      </c>
      <c r="AK98" s="30">
        <v>0</v>
      </c>
      <c r="AL98" s="30">
        <v>5.319</v>
      </c>
      <c r="AM98" s="30">
        <v>0</v>
      </c>
    </row>
    <row r="99" spans="1:39" s="2" customFormat="1" ht="18.75" customHeight="1">
      <c r="A99" s="23">
        <v>20508</v>
      </c>
      <c r="B99" s="26" t="s">
        <v>104</v>
      </c>
      <c r="C99" s="25">
        <f t="shared" si="8"/>
        <v>44.39848799999999</v>
      </c>
      <c r="D99" s="25">
        <f t="shared" si="9"/>
        <v>31.8721</v>
      </c>
      <c r="E99" s="27">
        <v>18.6924</v>
      </c>
      <c r="F99" s="27">
        <v>11.622</v>
      </c>
      <c r="G99" s="27">
        <v>1.5577</v>
      </c>
      <c r="H99" s="27">
        <v>0</v>
      </c>
      <c r="I99" s="27">
        <v>0</v>
      </c>
      <c r="J99" s="25">
        <f t="shared" si="10"/>
        <v>8.966287999999999</v>
      </c>
      <c r="K99" s="27">
        <v>2</v>
      </c>
      <c r="L99" s="27">
        <v>3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0.606288</v>
      </c>
      <c r="V99" s="27">
        <v>0.06</v>
      </c>
      <c r="W99" s="27">
        <v>0</v>
      </c>
      <c r="X99" s="27">
        <v>3.3</v>
      </c>
      <c r="Y99" s="27">
        <v>0</v>
      </c>
      <c r="Z99" s="25">
        <f t="shared" si="11"/>
        <v>3.5601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2.4</v>
      </c>
      <c r="AG99" s="27">
        <v>0</v>
      </c>
      <c r="AH99" s="27">
        <v>0</v>
      </c>
      <c r="AI99" s="27">
        <v>0</v>
      </c>
      <c r="AJ99" s="27">
        <v>1.1151</v>
      </c>
      <c r="AK99" s="27">
        <v>0</v>
      </c>
      <c r="AL99" s="27">
        <v>0.045</v>
      </c>
      <c r="AM99" s="27">
        <v>0</v>
      </c>
    </row>
    <row r="100" spans="1:39" s="2" customFormat="1" ht="18.75" customHeight="1">
      <c r="A100" s="28">
        <v>2050802</v>
      </c>
      <c r="B100" s="29" t="s">
        <v>105</v>
      </c>
      <c r="C100" s="25">
        <f t="shared" si="8"/>
        <v>44.39848799999999</v>
      </c>
      <c r="D100" s="25">
        <f t="shared" si="9"/>
        <v>31.8721</v>
      </c>
      <c r="E100" s="27">
        <v>18.6924</v>
      </c>
      <c r="F100" s="27">
        <v>11.622</v>
      </c>
      <c r="G100" s="27">
        <v>1.5577</v>
      </c>
      <c r="H100" s="27">
        <v>0</v>
      </c>
      <c r="I100" s="27">
        <v>0</v>
      </c>
      <c r="J100" s="25">
        <f t="shared" si="10"/>
        <v>8.966287999999999</v>
      </c>
      <c r="K100" s="27">
        <v>2</v>
      </c>
      <c r="L100" s="27">
        <v>3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0.606288</v>
      </c>
      <c r="V100" s="27">
        <v>0.06</v>
      </c>
      <c r="W100" s="27">
        <v>0</v>
      </c>
      <c r="X100" s="27">
        <v>3.3</v>
      </c>
      <c r="Y100" s="27">
        <v>0</v>
      </c>
      <c r="Z100" s="25">
        <f t="shared" si="11"/>
        <v>3.5601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2.4</v>
      </c>
      <c r="AG100" s="27">
        <v>0</v>
      </c>
      <c r="AH100" s="27">
        <v>0</v>
      </c>
      <c r="AI100" s="27">
        <v>0</v>
      </c>
      <c r="AJ100" s="27">
        <v>1.1151</v>
      </c>
      <c r="AK100" s="27">
        <v>0</v>
      </c>
      <c r="AL100" s="27">
        <v>0.045</v>
      </c>
      <c r="AM100" s="27">
        <v>0</v>
      </c>
    </row>
    <row r="101" spans="1:39" s="2" customFormat="1" ht="18.75" customHeight="1">
      <c r="A101" s="23">
        <v>206</v>
      </c>
      <c r="B101" s="24" t="s">
        <v>106</v>
      </c>
      <c r="C101" s="25">
        <f t="shared" si="8"/>
        <v>71.10766799999999</v>
      </c>
      <c r="D101" s="25">
        <f t="shared" si="9"/>
        <v>57.748099999999994</v>
      </c>
      <c r="E101" s="27">
        <v>32.636399999999995</v>
      </c>
      <c r="F101" s="27">
        <v>22.392</v>
      </c>
      <c r="G101" s="27">
        <v>2.7197</v>
      </c>
      <c r="H101" s="27">
        <v>0</v>
      </c>
      <c r="I101" s="27">
        <v>0</v>
      </c>
      <c r="J101" s="25">
        <f t="shared" si="10"/>
        <v>10.360568</v>
      </c>
      <c r="K101" s="27">
        <v>3.65</v>
      </c>
      <c r="L101" s="27">
        <v>1.35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1.100568</v>
      </c>
      <c r="V101" s="27">
        <v>0.12000000000000001</v>
      </c>
      <c r="W101" s="27">
        <v>0</v>
      </c>
      <c r="X101" s="27">
        <v>4.140000000000001</v>
      </c>
      <c r="Y101" s="27">
        <v>0</v>
      </c>
      <c r="Z101" s="25">
        <f t="shared" si="11"/>
        <v>2.9989999999999997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1.6</v>
      </c>
      <c r="AG101" s="27">
        <v>0</v>
      </c>
      <c r="AH101" s="27">
        <v>0</v>
      </c>
      <c r="AI101" s="27">
        <v>0</v>
      </c>
      <c r="AJ101" s="27">
        <v>1.309</v>
      </c>
      <c r="AK101" s="27">
        <v>0</v>
      </c>
      <c r="AL101" s="27">
        <v>0.09</v>
      </c>
      <c r="AM101" s="27">
        <v>0</v>
      </c>
    </row>
    <row r="102" spans="1:39" s="2" customFormat="1" ht="18.75" customHeight="1">
      <c r="A102" s="23">
        <v>20601</v>
      </c>
      <c r="B102" s="26" t="s">
        <v>107</v>
      </c>
      <c r="C102" s="25">
        <f t="shared" si="8"/>
        <v>71.10766799999999</v>
      </c>
      <c r="D102" s="25">
        <f t="shared" si="9"/>
        <v>57.748099999999994</v>
      </c>
      <c r="E102" s="27">
        <v>32.636399999999995</v>
      </c>
      <c r="F102" s="27">
        <v>22.392</v>
      </c>
      <c r="G102" s="27">
        <v>2.7197</v>
      </c>
      <c r="H102" s="27">
        <v>0</v>
      </c>
      <c r="I102" s="27">
        <v>0</v>
      </c>
      <c r="J102" s="25">
        <f t="shared" si="10"/>
        <v>10.360568</v>
      </c>
      <c r="K102" s="27">
        <v>3.65</v>
      </c>
      <c r="L102" s="27">
        <v>1.35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1.100568</v>
      </c>
      <c r="V102" s="27">
        <v>0.12000000000000001</v>
      </c>
      <c r="W102" s="27">
        <v>0</v>
      </c>
      <c r="X102" s="27">
        <v>4.140000000000001</v>
      </c>
      <c r="Y102" s="27">
        <v>0</v>
      </c>
      <c r="Z102" s="25">
        <f t="shared" si="11"/>
        <v>2.9989999999999997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1.6</v>
      </c>
      <c r="AG102" s="27">
        <v>0</v>
      </c>
      <c r="AH102" s="27">
        <v>0</v>
      </c>
      <c r="AI102" s="27">
        <v>0</v>
      </c>
      <c r="AJ102" s="27">
        <v>1.309</v>
      </c>
      <c r="AK102" s="27">
        <v>0</v>
      </c>
      <c r="AL102" s="27">
        <v>0.09</v>
      </c>
      <c r="AM102" s="27">
        <v>0</v>
      </c>
    </row>
    <row r="103" spans="1:39" s="2" customFormat="1" ht="18.75" customHeight="1">
      <c r="A103" s="23">
        <v>2060101</v>
      </c>
      <c r="B103" s="28" t="s">
        <v>48</v>
      </c>
      <c r="C103" s="25">
        <f t="shared" si="8"/>
        <v>71.10766799999999</v>
      </c>
      <c r="D103" s="25">
        <f t="shared" si="9"/>
        <v>57.748099999999994</v>
      </c>
      <c r="E103" s="27">
        <v>32.636399999999995</v>
      </c>
      <c r="F103" s="27">
        <v>22.392</v>
      </c>
      <c r="G103" s="27">
        <v>2.7197</v>
      </c>
      <c r="H103" s="27">
        <v>0</v>
      </c>
      <c r="I103" s="27">
        <v>0</v>
      </c>
      <c r="J103" s="25">
        <f t="shared" si="10"/>
        <v>10.360568</v>
      </c>
      <c r="K103" s="27">
        <v>3.65</v>
      </c>
      <c r="L103" s="27">
        <v>1.35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1.100568</v>
      </c>
      <c r="V103" s="27">
        <v>0.12000000000000001</v>
      </c>
      <c r="W103" s="27">
        <v>0</v>
      </c>
      <c r="X103" s="27">
        <v>4.140000000000001</v>
      </c>
      <c r="Y103" s="27">
        <v>0</v>
      </c>
      <c r="Z103" s="25">
        <f t="shared" si="11"/>
        <v>2.9989999999999997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1.6</v>
      </c>
      <c r="AG103" s="27">
        <v>0</v>
      </c>
      <c r="AH103" s="27">
        <v>0</v>
      </c>
      <c r="AI103" s="27">
        <v>0</v>
      </c>
      <c r="AJ103" s="27">
        <v>1.309</v>
      </c>
      <c r="AK103" s="27">
        <v>0</v>
      </c>
      <c r="AL103" s="27">
        <v>0.09</v>
      </c>
      <c r="AM103" s="27">
        <v>0</v>
      </c>
    </row>
    <row r="104" spans="1:39" s="2" customFormat="1" ht="18.75" customHeight="1">
      <c r="A104" s="28">
        <v>20699</v>
      </c>
      <c r="B104" s="28" t="s">
        <v>108</v>
      </c>
      <c r="C104" s="25">
        <f t="shared" si="8"/>
        <v>0</v>
      </c>
      <c r="D104" s="25">
        <f t="shared" si="9"/>
        <v>0</v>
      </c>
      <c r="E104" s="30"/>
      <c r="F104" s="30"/>
      <c r="G104" s="30"/>
      <c r="H104" s="32"/>
      <c r="I104" s="32"/>
      <c r="J104" s="25">
        <f t="shared" si="10"/>
        <v>0</v>
      </c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0"/>
      <c r="V104" s="30">
        <v>0</v>
      </c>
      <c r="W104" s="32"/>
      <c r="X104" s="32"/>
      <c r="Y104" s="32"/>
      <c r="Z104" s="25">
        <f t="shared" si="11"/>
        <v>0</v>
      </c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>
        <v>0</v>
      </c>
      <c r="AM104" s="32"/>
    </row>
    <row r="105" spans="1:39" s="2" customFormat="1" ht="18.75" customHeight="1">
      <c r="A105" s="23">
        <v>207</v>
      </c>
      <c r="B105" s="24" t="s">
        <v>109</v>
      </c>
      <c r="C105" s="25">
        <f t="shared" si="8"/>
        <v>310.76922800000006</v>
      </c>
      <c r="D105" s="25">
        <f t="shared" si="9"/>
        <v>237.2271</v>
      </c>
      <c r="E105" s="25">
        <f aca="true" t="shared" si="14" ref="E105:AM105">SUM(E106,E110)</f>
        <v>104.6484</v>
      </c>
      <c r="F105" s="25">
        <f t="shared" si="14"/>
        <v>68.658</v>
      </c>
      <c r="G105" s="25">
        <f t="shared" si="14"/>
        <v>8.7207</v>
      </c>
      <c r="H105" s="25">
        <f t="shared" si="14"/>
        <v>0</v>
      </c>
      <c r="I105" s="25">
        <f t="shared" si="14"/>
        <v>55.2</v>
      </c>
      <c r="J105" s="25">
        <f t="shared" si="10"/>
        <v>57.58612800000001</v>
      </c>
      <c r="K105" s="25">
        <f t="shared" si="14"/>
        <v>11.8</v>
      </c>
      <c r="L105" s="25">
        <f t="shared" si="14"/>
        <v>8.2</v>
      </c>
      <c r="M105" s="25">
        <f t="shared" si="14"/>
        <v>1.8</v>
      </c>
      <c r="N105" s="25">
        <f t="shared" si="14"/>
        <v>10</v>
      </c>
      <c r="O105" s="25">
        <f t="shared" si="14"/>
        <v>0</v>
      </c>
      <c r="P105" s="25">
        <f t="shared" si="14"/>
        <v>18.6</v>
      </c>
      <c r="Q105" s="25">
        <f t="shared" si="14"/>
        <v>0</v>
      </c>
      <c r="R105" s="25">
        <f t="shared" si="14"/>
        <v>0</v>
      </c>
      <c r="S105" s="25">
        <f t="shared" si="14"/>
        <v>0</v>
      </c>
      <c r="T105" s="25">
        <f t="shared" si="14"/>
        <v>0</v>
      </c>
      <c r="U105" s="25">
        <f t="shared" si="14"/>
        <v>3.4661280000000003</v>
      </c>
      <c r="V105" s="25">
        <f t="shared" si="14"/>
        <v>0.42</v>
      </c>
      <c r="W105" s="25">
        <f t="shared" si="14"/>
        <v>0</v>
      </c>
      <c r="X105" s="25">
        <f t="shared" si="14"/>
        <v>3.24</v>
      </c>
      <c r="Y105" s="25">
        <f t="shared" si="14"/>
        <v>0.06</v>
      </c>
      <c r="Z105" s="25">
        <f t="shared" si="11"/>
        <v>15.956</v>
      </c>
      <c r="AA105" s="25">
        <f t="shared" si="14"/>
        <v>0</v>
      </c>
      <c r="AB105" s="25">
        <f t="shared" si="14"/>
        <v>0</v>
      </c>
      <c r="AC105" s="25">
        <f t="shared" si="14"/>
        <v>0</v>
      </c>
      <c r="AD105" s="25">
        <f t="shared" si="14"/>
        <v>0</v>
      </c>
      <c r="AE105" s="25">
        <f t="shared" si="14"/>
        <v>0</v>
      </c>
      <c r="AF105" s="25">
        <f t="shared" si="14"/>
        <v>11</v>
      </c>
      <c r="AG105" s="25">
        <f t="shared" si="14"/>
        <v>0</v>
      </c>
      <c r="AH105" s="25">
        <f t="shared" si="14"/>
        <v>0</v>
      </c>
      <c r="AI105" s="25">
        <f t="shared" si="14"/>
        <v>0</v>
      </c>
      <c r="AJ105" s="25">
        <f t="shared" si="14"/>
        <v>4.641</v>
      </c>
      <c r="AK105" s="25">
        <f t="shared" si="14"/>
        <v>0</v>
      </c>
      <c r="AL105" s="25">
        <f t="shared" si="14"/>
        <v>0.315</v>
      </c>
      <c r="AM105" s="25">
        <f t="shared" si="14"/>
        <v>0</v>
      </c>
    </row>
    <row r="106" spans="1:39" s="2" customFormat="1" ht="18.75" customHeight="1">
      <c r="A106" s="23">
        <v>20701</v>
      </c>
      <c r="B106" s="26" t="s">
        <v>110</v>
      </c>
      <c r="C106" s="25">
        <f t="shared" si="8"/>
        <v>221.31798799999999</v>
      </c>
      <c r="D106" s="25">
        <f t="shared" si="9"/>
        <v>151.00709999999998</v>
      </c>
      <c r="E106" s="27">
        <v>87.1524</v>
      </c>
      <c r="F106" s="27">
        <v>56.592</v>
      </c>
      <c r="G106" s="27">
        <v>7.262700000000001</v>
      </c>
      <c r="H106" s="27">
        <v>0</v>
      </c>
      <c r="I106" s="27">
        <v>0</v>
      </c>
      <c r="J106" s="25">
        <f t="shared" si="10"/>
        <v>56.92288800000001</v>
      </c>
      <c r="K106" s="27">
        <v>11.8</v>
      </c>
      <c r="L106" s="27">
        <v>8.2</v>
      </c>
      <c r="M106" s="27">
        <v>1.8</v>
      </c>
      <c r="N106" s="27">
        <v>10</v>
      </c>
      <c r="O106" s="27">
        <v>0</v>
      </c>
      <c r="P106" s="27">
        <v>18.6</v>
      </c>
      <c r="Q106" s="27">
        <v>0</v>
      </c>
      <c r="R106" s="27">
        <v>0</v>
      </c>
      <c r="S106" s="27">
        <v>0</v>
      </c>
      <c r="T106" s="27">
        <v>0</v>
      </c>
      <c r="U106" s="27">
        <v>2.8748880000000003</v>
      </c>
      <c r="V106" s="27">
        <v>0.348</v>
      </c>
      <c r="W106" s="27">
        <v>0</v>
      </c>
      <c r="X106" s="27">
        <v>3.24</v>
      </c>
      <c r="Y106" s="27">
        <v>0.06</v>
      </c>
      <c r="Z106" s="25">
        <f t="shared" si="11"/>
        <v>13.387999999999998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9.2</v>
      </c>
      <c r="AG106" s="27">
        <v>0</v>
      </c>
      <c r="AH106" s="27">
        <v>0</v>
      </c>
      <c r="AI106" s="27">
        <v>0</v>
      </c>
      <c r="AJ106" s="27">
        <v>3.9269999999999996</v>
      </c>
      <c r="AK106" s="27">
        <v>0</v>
      </c>
      <c r="AL106" s="27">
        <v>0.261</v>
      </c>
      <c r="AM106" s="27">
        <v>0</v>
      </c>
    </row>
    <row r="107" spans="1:39" s="2" customFormat="1" ht="18.75" customHeight="1">
      <c r="A107" s="23">
        <v>2070101</v>
      </c>
      <c r="B107" s="28" t="s">
        <v>111</v>
      </c>
      <c r="C107" s="25">
        <f t="shared" si="8"/>
        <v>75.59171600000002</v>
      </c>
      <c r="D107" s="25">
        <f t="shared" si="9"/>
        <v>27.8217</v>
      </c>
      <c r="E107" s="27">
        <v>15.8508</v>
      </c>
      <c r="F107" s="27">
        <v>10.65</v>
      </c>
      <c r="G107" s="27">
        <v>1.3209</v>
      </c>
      <c r="H107" s="27">
        <v>0</v>
      </c>
      <c r="I107" s="27">
        <v>0</v>
      </c>
      <c r="J107" s="25">
        <f t="shared" si="10"/>
        <v>44.23001600000001</v>
      </c>
      <c r="K107" s="27">
        <v>4.1</v>
      </c>
      <c r="L107" s="27">
        <v>5.9</v>
      </c>
      <c r="M107" s="27">
        <v>1.8</v>
      </c>
      <c r="N107" s="27">
        <v>10</v>
      </c>
      <c r="O107" s="27">
        <v>0</v>
      </c>
      <c r="P107" s="27">
        <v>18.6</v>
      </c>
      <c r="Q107" s="27">
        <v>0</v>
      </c>
      <c r="R107" s="27">
        <v>0</v>
      </c>
      <c r="S107" s="27">
        <v>0</v>
      </c>
      <c r="T107" s="27">
        <v>0</v>
      </c>
      <c r="U107" s="27">
        <v>0.5300159999999999</v>
      </c>
      <c r="V107" s="27">
        <v>0.06</v>
      </c>
      <c r="W107" s="27">
        <v>0</v>
      </c>
      <c r="X107" s="27">
        <v>3.24</v>
      </c>
      <c r="Y107" s="27">
        <v>0</v>
      </c>
      <c r="Z107" s="25">
        <f t="shared" si="11"/>
        <v>3.54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2.9</v>
      </c>
      <c r="AG107" s="27">
        <v>0</v>
      </c>
      <c r="AH107" s="27">
        <v>0</v>
      </c>
      <c r="AI107" s="27">
        <v>0</v>
      </c>
      <c r="AJ107" s="27">
        <v>0.595</v>
      </c>
      <c r="AK107" s="27">
        <v>0</v>
      </c>
      <c r="AL107" s="27">
        <v>0.045</v>
      </c>
      <c r="AM107" s="27">
        <v>0</v>
      </c>
    </row>
    <row r="108" spans="1:39" s="2" customFormat="1" ht="18.75" customHeight="1">
      <c r="A108" s="28">
        <v>2070109</v>
      </c>
      <c r="B108" s="29" t="s">
        <v>112</v>
      </c>
      <c r="C108" s="25">
        <f t="shared" si="8"/>
        <v>62.74695200000001</v>
      </c>
      <c r="D108" s="25">
        <f t="shared" si="9"/>
        <v>52.3314</v>
      </c>
      <c r="E108" s="36">
        <v>30.0456</v>
      </c>
      <c r="F108" s="36">
        <v>19.782</v>
      </c>
      <c r="G108" s="36">
        <v>2.5038</v>
      </c>
      <c r="H108" s="36">
        <v>0</v>
      </c>
      <c r="I108" s="36">
        <v>0</v>
      </c>
      <c r="J108" s="25">
        <f t="shared" si="10"/>
        <v>6.188552</v>
      </c>
      <c r="K108" s="36">
        <v>3.15</v>
      </c>
      <c r="L108" s="36">
        <v>1.85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0.9965520000000001</v>
      </c>
      <c r="V108" s="36">
        <v>0.132</v>
      </c>
      <c r="W108" s="36">
        <v>0</v>
      </c>
      <c r="X108" s="36">
        <v>0</v>
      </c>
      <c r="Y108" s="36">
        <v>0.06</v>
      </c>
      <c r="Z108" s="25">
        <f t="shared" si="11"/>
        <v>4.227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2.7</v>
      </c>
      <c r="AG108" s="36">
        <v>0</v>
      </c>
      <c r="AH108" s="36">
        <v>0</v>
      </c>
      <c r="AI108" s="36">
        <v>0</v>
      </c>
      <c r="AJ108" s="36">
        <v>1.428</v>
      </c>
      <c r="AK108" s="36">
        <v>0</v>
      </c>
      <c r="AL108" s="36">
        <v>0.09899999999999999</v>
      </c>
      <c r="AM108" s="36">
        <v>0</v>
      </c>
    </row>
    <row r="109" spans="1:39" s="2" customFormat="1" ht="18.75" customHeight="1">
      <c r="A109" s="28">
        <v>2070112</v>
      </c>
      <c r="B109" s="29" t="s">
        <v>113</v>
      </c>
      <c r="C109" s="25">
        <f t="shared" si="8"/>
        <v>82.97931999999999</v>
      </c>
      <c r="D109" s="25">
        <f t="shared" si="9"/>
        <v>70.854</v>
      </c>
      <c r="E109" s="29">
        <v>41.256</v>
      </c>
      <c r="F109" s="29">
        <v>26.16</v>
      </c>
      <c r="G109" s="29">
        <v>3.438</v>
      </c>
      <c r="H109" s="29">
        <v>0</v>
      </c>
      <c r="I109" s="29">
        <v>0</v>
      </c>
      <c r="J109" s="25">
        <f t="shared" si="10"/>
        <v>6.50432</v>
      </c>
      <c r="K109" s="29">
        <v>4.55</v>
      </c>
      <c r="L109" s="29">
        <v>0.45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36">
        <v>1.34832</v>
      </c>
      <c r="V109" s="29">
        <v>0.156</v>
      </c>
      <c r="W109" s="29">
        <v>0</v>
      </c>
      <c r="X109" s="29">
        <v>0</v>
      </c>
      <c r="Y109" s="29">
        <v>0</v>
      </c>
      <c r="Z109" s="25">
        <f t="shared" si="11"/>
        <v>5.6209999999999996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3.6</v>
      </c>
      <c r="AG109" s="29">
        <v>0</v>
      </c>
      <c r="AH109" s="29">
        <v>0</v>
      </c>
      <c r="AI109" s="29">
        <v>0</v>
      </c>
      <c r="AJ109" s="29">
        <v>1.904</v>
      </c>
      <c r="AK109" s="29">
        <v>0</v>
      </c>
      <c r="AL109" s="29">
        <v>0.11699999999999999</v>
      </c>
      <c r="AM109" s="29">
        <v>0</v>
      </c>
    </row>
    <row r="110" spans="1:39" s="2" customFormat="1" ht="18.75" customHeight="1">
      <c r="A110" s="23">
        <v>20704</v>
      </c>
      <c r="B110" s="26" t="s">
        <v>114</v>
      </c>
      <c r="C110" s="25">
        <f t="shared" si="8"/>
        <v>89.45124</v>
      </c>
      <c r="D110" s="25">
        <f t="shared" si="9"/>
        <v>86.22</v>
      </c>
      <c r="E110" s="27">
        <v>17.496</v>
      </c>
      <c r="F110" s="27">
        <v>12.066</v>
      </c>
      <c r="G110" s="27">
        <v>1.458</v>
      </c>
      <c r="H110" s="24">
        <v>0</v>
      </c>
      <c r="I110" s="24">
        <v>55.2</v>
      </c>
      <c r="J110" s="25">
        <f t="shared" si="10"/>
        <v>0.66324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7">
        <v>0.59124</v>
      </c>
      <c r="V110" s="30">
        <v>0.07200000000000001</v>
      </c>
      <c r="W110" s="24">
        <v>0</v>
      </c>
      <c r="X110" s="24">
        <v>0</v>
      </c>
      <c r="Y110" s="24">
        <v>0</v>
      </c>
      <c r="Z110" s="25">
        <f t="shared" si="11"/>
        <v>2.568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1.8</v>
      </c>
      <c r="AG110" s="24">
        <v>0</v>
      </c>
      <c r="AH110" s="24">
        <v>0</v>
      </c>
      <c r="AI110" s="24">
        <v>0</v>
      </c>
      <c r="AJ110" s="24">
        <v>0.714</v>
      </c>
      <c r="AK110" s="24">
        <v>0</v>
      </c>
      <c r="AL110" s="32">
        <v>0.05399999999999999</v>
      </c>
      <c r="AM110" s="24">
        <v>0</v>
      </c>
    </row>
    <row r="111" spans="1:39" s="2" customFormat="1" ht="18.75" customHeight="1">
      <c r="A111" s="23">
        <v>2070404</v>
      </c>
      <c r="B111" s="28" t="s">
        <v>115</v>
      </c>
      <c r="C111" s="25">
        <f t="shared" si="8"/>
        <v>89.45124</v>
      </c>
      <c r="D111" s="25">
        <f t="shared" si="9"/>
        <v>86.22</v>
      </c>
      <c r="E111" s="27">
        <v>17.496</v>
      </c>
      <c r="F111" s="27">
        <v>12.066</v>
      </c>
      <c r="G111" s="27">
        <v>1.458</v>
      </c>
      <c r="H111" s="24">
        <v>0</v>
      </c>
      <c r="I111" s="24">
        <v>55.2</v>
      </c>
      <c r="J111" s="25">
        <f t="shared" si="10"/>
        <v>0.66324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7">
        <v>0.59124</v>
      </c>
      <c r="V111" s="30">
        <v>0.07200000000000001</v>
      </c>
      <c r="W111" s="24">
        <v>0</v>
      </c>
      <c r="X111" s="24">
        <v>0</v>
      </c>
      <c r="Y111" s="24">
        <v>0</v>
      </c>
      <c r="Z111" s="25">
        <f t="shared" si="11"/>
        <v>2.568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1.8</v>
      </c>
      <c r="AG111" s="24">
        <v>0</v>
      </c>
      <c r="AH111" s="24">
        <v>0</v>
      </c>
      <c r="AI111" s="24">
        <v>0</v>
      </c>
      <c r="AJ111" s="24">
        <v>0.714</v>
      </c>
      <c r="AK111" s="24">
        <v>0</v>
      </c>
      <c r="AL111" s="32">
        <v>0.05399999999999999</v>
      </c>
      <c r="AM111" s="24">
        <v>0</v>
      </c>
    </row>
    <row r="112" spans="1:39" s="2" customFormat="1" ht="18.75" customHeight="1">
      <c r="A112" s="23">
        <v>208</v>
      </c>
      <c r="B112" s="24" t="s">
        <v>116</v>
      </c>
      <c r="C112" s="25">
        <f t="shared" si="8"/>
        <v>4460.567276</v>
      </c>
      <c r="D112" s="25">
        <f t="shared" si="9"/>
        <v>829.6768</v>
      </c>
      <c r="E112" s="25">
        <f aca="true" t="shared" si="15" ref="E112:AM112">SUM(E113,E120,E123,E124,E127)</f>
        <v>421.7759999999999</v>
      </c>
      <c r="F112" s="25">
        <f t="shared" si="15"/>
        <v>274.3128</v>
      </c>
      <c r="G112" s="25">
        <f t="shared" si="15"/>
        <v>35.148</v>
      </c>
      <c r="H112" s="25">
        <f t="shared" si="15"/>
        <v>14.6</v>
      </c>
      <c r="I112" s="25">
        <f t="shared" si="15"/>
        <v>83.84</v>
      </c>
      <c r="J112" s="25">
        <f t="shared" si="10"/>
        <v>279.965776</v>
      </c>
      <c r="K112" s="25">
        <f t="shared" si="15"/>
        <v>106.2</v>
      </c>
      <c r="L112" s="25">
        <f t="shared" si="15"/>
        <v>50.8</v>
      </c>
      <c r="M112" s="25">
        <f t="shared" si="15"/>
        <v>0.7</v>
      </c>
      <c r="N112" s="25">
        <f t="shared" si="15"/>
        <v>2.3</v>
      </c>
      <c r="O112" s="25">
        <f t="shared" si="15"/>
        <v>5.280000000000001</v>
      </c>
      <c r="P112" s="25">
        <f t="shared" si="15"/>
        <v>2.1</v>
      </c>
      <c r="Q112" s="25">
        <f t="shared" si="15"/>
        <v>0</v>
      </c>
      <c r="R112" s="25">
        <f t="shared" si="15"/>
        <v>0</v>
      </c>
      <c r="S112" s="25">
        <f t="shared" si="15"/>
        <v>0</v>
      </c>
      <c r="T112" s="25">
        <f t="shared" si="15"/>
        <v>0</v>
      </c>
      <c r="U112" s="25">
        <f t="shared" si="15"/>
        <v>13.921776000000001</v>
      </c>
      <c r="V112" s="25">
        <f t="shared" si="15"/>
        <v>20.964000000000002</v>
      </c>
      <c r="W112" s="25">
        <f t="shared" si="15"/>
        <v>12</v>
      </c>
      <c r="X112" s="25">
        <f t="shared" si="15"/>
        <v>17.46</v>
      </c>
      <c r="Y112" s="25">
        <f t="shared" si="15"/>
        <v>48.24</v>
      </c>
      <c r="Z112" s="25">
        <f t="shared" si="11"/>
        <v>3350.9246999999996</v>
      </c>
      <c r="AA112" s="25">
        <f t="shared" si="15"/>
        <v>165.5</v>
      </c>
      <c r="AB112" s="25">
        <f t="shared" si="15"/>
        <v>2636.95</v>
      </c>
      <c r="AC112" s="25">
        <f t="shared" si="15"/>
        <v>279.97</v>
      </c>
      <c r="AD112" s="25">
        <f t="shared" si="15"/>
        <v>0</v>
      </c>
      <c r="AE112" s="25">
        <f t="shared" si="15"/>
        <v>0</v>
      </c>
      <c r="AF112" s="25">
        <f t="shared" si="15"/>
        <v>49.97500000000001</v>
      </c>
      <c r="AG112" s="25">
        <f t="shared" si="15"/>
        <v>0</v>
      </c>
      <c r="AH112" s="25">
        <f t="shared" si="15"/>
        <v>0</v>
      </c>
      <c r="AI112" s="25">
        <f t="shared" si="15"/>
        <v>0</v>
      </c>
      <c r="AJ112" s="25">
        <f t="shared" si="15"/>
        <v>202.63569999999993</v>
      </c>
      <c r="AK112" s="25">
        <f t="shared" si="15"/>
        <v>0</v>
      </c>
      <c r="AL112" s="25">
        <f t="shared" si="15"/>
        <v>15.894</v>
      </c>
      <c r="AM112" s="25">
        <f t="shared" si="15"/>
        <v>0</v>
      </c>
    </row>
    <row r="113" spans="1:39" s="2" customFormat="1" ht="18.75" customHeight="1">
      <c r="A113" s="23">
        <v>20801</v>
      </c>
      <c r="B113" s="24" t="s">
        <v>117</v>
      </c>
      <c r="C113" s="25">
        <f t="shared" si="8"/>
        <v>770.7108559999999</v>
      </c>
      <c r="D113" s="25">
        <f t="shared" si="9"/>
        <v>624.1047</v>
      </c>
      <c r="E113" s="24">
        <f aca="true" t="shared" si="16" ref="E113:AM113">SUM(E114:E119)</f>
        <v>307.22279999999995</v>
      </c>
      <c r="F113" s="24">
        <f t="shared" si="16"/>
        <v>198.48</v>
      </c>
      <c r="G113" s="24">
        <f t="shared" si="16"/>
        <v>25.601899999999997</v>
      </c>
      <c r="H113" s="24">
        <f t="shared" si="16"/>
        <v>14.6</v>
      </c>
      <c r="I113" s="24">
        <f t="shared" si="16"/>
        <v>78.2</v>
      </c>
      <c r="J113" s="25">
        <f t="shared" si="10"/>
        <v>92.030056</v>
      </c>
      <c r="K113" s="24">
        <f t="shared" si="16"/>
        <v>38.95</v>
      </c>
      <c r="L113" s="24">
        <f t="shared" si="16"/>
        <v>16.05</v>
      </c>
      <c r="M113" s="24">
        <f t="shared" si="16"/>
        <v>0</v>
      </c>
      <c r="N113" s="24">
        <f t="shared" si="16"/>
        <v>0</v>
      </c>
      <c r="O113" s="24">
        <f t="shared" si="16"/>
        <v>0</v>
      </c>
      <c r="P113" s="24">
        <f t="shared" si="16"/>
        <v>0</v>
      </c>
      <c r="Q113" s="24">
        <f t="shared" si="16"/>
        <v>0</v>
      </c>
      <c r="R113" s="24">
        <f t="shared" si="16"/>
        <v>0</v>
      </c>
      <c r="S113" s="24">
        <f t="shared" si="16"/>
        <v>0</v>
      </c>
      <c r="T113" s="24">
        <f t="shared" si="16"/>
        <v>0</v>
      </c>
      <c r="U113" s="24">
        <f t="shared" si="16"/>
        <v>10.114056000000001</v>
      </c>
      <c r="V113" s="24">
        <f t="shared" si="16"/>
        <v>1.236</v>
      </c>
      <c r="W113" s="24">
        <f t="shared" si="16"/>
        <v>12</v>
      </c>
      <c r="X113" s="24">
        <f t="shared" si="16"/>
        <v>13.440000000000001</v>
      </c>
      <c r="Y113" s="24">
        <f t="shared" si="16"/>
        <v>0.24</v>
      </c>
      <c r="Z113" s="25">
        <f t="shared" si="11"/>
        <v>54.576100000000004</v>
      </c>
      <c r="AA113" s="24">
        <f t="shared" si="16"/>
        <v>0</v>
      </c>
      <c r="AB113" s="24">
        <f t="shared" si="16"/>
        <v>0</v>
      </c>
      <c r="AC113" s="24">
        <f t="shared" si="16"/>
        <v>0</v>
      </c>
      <c r="AD113" s="24">
        <f t="shared" si="16"/>
        <v>0</v>
      </c>
      <c r="AE113" s="24">
        <f t="shared" si="16"/>
        <v>0</v>
      </c>
      <c r="AF113" s="24">
        <f t="shared" si="16"/>
        <v>36.050000000000004</v>
      </c>
      <c r="AG113" s="24">
        <f t="shared" si="16"/>
        <v>0</v>
      </c>
      <c r="AH113" s="24">
        <f t="shared" si="16"/>
        <v>0</v>
      </c>
      <c r="AI113" s="24">
        <f t="shared" si="16"/>
        <v>0</v>
      </c>
      <c r="AJ113" s="24">
        <f t="shared" si="16"/>
        <v>17.5991</v>
      </c>
      <c r="AK113" s="24">
        <f t="shared" si="16"/>
        <v>0</v>
      </c>
      <c r="AL113" s="24">
        <f t="shared" si="16"/>
        <v>0.9269999999999998</v>
      </c>
      <c r="AM113" s="24">
        <f t="shared" si="16"/>
        <v>0</v>
      </c>
    </row>
    <row r="114" spans="1:39" s="2" customFormat="1" ht="18.75" customHeight="1">
      <c r="A114" s="28">
        <v>2080101</v>
      </c>
      <c r="B114" s="29" t="s">
        <v>64</v>
      </c>
      <c r="C114" s="25">
        <f t="shared" si="8"/>
        <v>77.56330799999999</v>
      </c>
      <c r="D114" s="25">
        <f t="shared" si="9"/>
        <v>51.6686</v>
      </c>
      <c r="E114" s="24">
        <v>30.4584</v>
      </c>
      <c r="F114" s="24">
        <v>18.672</v>
      </c>
      <c r="G114" s="24">
        <v>2.5382</v>
      </c>
      <c r="H114" s="24">
        <v>0</v>
      </c>
      <c r="I114" s="24">
        <v>0</v>
      </c>
      <c r="J114" s="25">
        <f t="shared" si="10"/>
        <v>19.098608</v>
      </c>
      <c r="K114" s="24">
        <v>3.2</v>
      </c>
      <c r="L114" s="24">
        <v>9.3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7">
        <v>0.982608</v>
      </c>
      <c r="V114" s="24">
        <v>0.096</v>
      </c>
      <c r="W114" s="24">
        <v>0</v>
      </c>
      <c r="X114" s="24">
        <v>5.52</v>
      </c>
      <c r="Y114" s="24">
        <v>0</v>
      </c>
      <c r="Z114" s="25">
        <f t="shared" si="11"/>
        <v>6.7961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5.7</v>
      </c>
      <c r="AG114" s="24">
        <v>0</v>
      </c>
      <c r="AH114" s="24">
        <v>0</v>
      </c>
      <c r="AI114" s="24">
        <v>0</v>
      </c>
      <c r="AJ114" s="24">
        <v>1.0241</v>
      </c>
      <c r="AK114" s="24">
        <v>0</v>
      </c>
      <c r="AL114" s="24">
        <v>0.072</v>
      </c>
      <c r="AM114" s="24">
        <v>0</v>
      </c>
    </row>
    <row r="115" spans="1:39" s="2" customFormat="1" ht="18.75" customHeight="1">
      <c r="A115" s="28">
        <v>2080105</v>
      </c>
      <c r="B115" s="39" t="s">
        <v>118</v>
      </c>
      <c r="C115" s="25">
        <f t="shared" si="8"/>
        <v>113.00689999999999</v>
      </c>
      <c r="D115" s="25">
        <f t="shared" si="9"/>
        <v>90.0345</v>
      </c>
      <c r="E115" s="27">
        <v>51.174</v>
      </c>
      <c r="F115" s="27">
        <v>34.596</v>
      </c>
      <c r="G115" s="27">
        <v>4.2645</v>
      </c>
      <c r="H115" s="27">
        <v>0</v>
      </c>
      <c r="I115" s="27">
        <v>0</v>
      </c>
      <c r="J115" s="25">
        <f t="shared" si="10"/>
        <v>15.4614</v>
      </c>
      <c r="K115" s="27">
        <v>5.95</v>
      </c>
      <c r="L115" s="27">
        <v>1.55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1.7154</v>
      </c>
      <c r="V115" s="27">
        <v>0.216</v>
      </c>
      <c r="W115" s="27">
        <v>6</v>
      </c>
      <c r="X115" s="27">
        <v>0</v>
      </c>
      <c r="Y115" s="27">
        <v>0.03</v>
      </c>
      <c r="Z115" s="25">
        <f t="shared" si="11"/>
        <v>7.511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4.85</v>
      </c>
      <c r="AG115" s="27">
        <v>0</v>
      </c>
      <c r="AH115" s="27">
        <v>0</v>
      </c>
      <c r="AI115" s="27">
        <v>0</v>
      </c>
      <c r="AJ115" s="27">
        <v>2.499</v>
      </c>
      <c r="AK115" s="27">
        <v>0</v>
      </c>
      <c r="AL115" s="27">
        <v>0.16199999999999998</v>
      </c>
      <c r="AM115" s="27">
        <v>0</v>
      </c>
    </row>
    <row r="116" spans="1:39" s="2" customFormat="1" ht="18.75" customHeight="1">
      <c r="A116" s="28">
        <v>2080106</v>
      </c>
      <c r="B116" s="61" t="s">
        <v>119</v>
      </c>
      <c r="C116" s="25">
        <f t="shared" si="8"/>
        <v>125.334528</v>
      </c>
      <c r="D116" s="25">
        <f t="shared" si="9"/>
        <v>99.7396</v>
      </c>
      <c r="E116" s="24">
        <v>55.7184</v>
      </c>
      <c r="F116" s="24">
        <v>39.378</v>
      </c>
      <c r="G116" s="24">
        <v>4.6432</v>
      </c>
      <c r="H116" s="24">
        <v>0</v>
      </c>
      <c r="I116" s="24">
        <v>0</v>
      </c>
      <c r="J116" s="25">
        <f t="shared" si="10"/>
        <v>15.423928</v>
      </c>
      <c r="K116" s="24">
        <v>6.65</v>
      </c>
      <c r="L116" s="24">
        <v>3.35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7">
        <v>1.901928</v>
      </c>
      <c r="V116" s="24">
        <v>0.312</v>
      </c>
      <c r="W116" s="24">
        <v>3</v>
      </c>
      <c r="X116" s="24">
        <v>0</v>
      </c>
      <c r="Y116" s="24">
        <v>0.21</v>
      </c>
      <c r="Z116" s="25">
        <f t="shared" si="11"/>
        <v>10.171000000000001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6.2</v>
      </c>
      <c r="AG116" s="24">
        <v>0</v>
      </c>
      <c r="AH116" s="24">
        <v>0</v>
      </c>
      <c r="AI116" s="24">
        <v>0</v>
      </c>
      <c r="AJ116" s="24">
        <v>3.737</v>
      </c>
      <c r="AK116" s="24">
        <v>0</v>
      </c>
      <c r="AL116" s="24">
        <v>0.23399999999999999</v>
      </c>
      <c r="AM116" s="24">
        <v>0</v>
      </c>
    </row>
    <row r="117" spans="1:39" s="2" customFormat="1" ht="18.75" customHeight="1">
      <c r="A117" s="28">
        <v>2080109</v>
      </c>
      <c r="B117" s="39" t="s">
        <v>120</v>
      </c>
      <c r="C117" s="25">
        <f t="shared" si="8"/>
        <v>65.877328</v>
      </c>
      <c r="D117" s="25">
        <f t="shared" si="9"/>
        <v>52.284600000000005</v>
      </c>
      <c r="E117" s="33">
        <v>30.5784</v>
      </c>
      <c r="F117" s="33">
        <v>19.158</v>
      </c>
      <c r="G117" s="33">
        <v>2.5482</v>
      </c>
      <c r="H117" s="33">
        <v>0</v>
      </c>
      <c r="I117" s="33">
        <v>0</v>
      </c>
      <c r="J117" s="25">
        <f t="shared" si="10"/>
        <v>9.102727999999999</v>
      </c>
      <c r="K117" s="33">
        <v>3.15</v>
      </c>
      <c r="L117" s="33">
        <v>1.85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27">
        <v>0.9947280000000001</v>
      </c>
      <c r="V117" s="33">
        <v>0.108</v>
      </c>
      <c r="W117" s="33">
        <v>3</v>
      </c>
      <c r="X117" s="33">
        <v>0</v>
      </c>
      <c r="Y117" s="33">
        <v>0</v>
      </c>
      <c r="Z117" s="25">
        <f t="shared" si="11"/>
        <v>4.49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33">
        <v>3.1</v>
      </c>
      <c r="AG117" s="33">
        <v>0</v>
      </c>
      <c r="AH117" s="33">
        <v>0</v>
      </c>
      <c r="AI117" s="33">
        <v>0</v>
      </c>
      <c r="AJ117" s="33">
        <v>1.309</v>
      </c>
      <c r="AK117" s="33">
        <v>0</v>
      </c>
      <c r="AL117" s="33">
        <v>0.08099999999999999</v>
      </c>
      <c r="AM117" s="33">
        <v>0</v>
      </c>
    </row>
    <row r="118" spans="1:39" s="2" customFormat="1" ht="18.75" customHeight="1">
      <c r="A118" s="23">
        <v>20802</v>
      </c>
      <c r="B118" s="28" t="s">
        <v>121</v>
      </c>
      <c r="C118" s="25">
        <f t="shared" si="8"/>
        <v>194.46439600000002</v>
      </c>
      <c r="D118" s="25">
        <f t="shared" si="9"/>
        <v>165.1887</v>
      </c>
      <c r="E118" s="33">
        <v>69.6468</v>
      </c>
      <c r="F118" s="33">
        <v>43.338</v>
      </c>
      <c r="G118" s="33">
        <v>5.8039</v>
      </c>
      <c r="H118" s="33">
        <v>7.3</v>
      </c>
      <c r="I118" s="33">
        <v>39.1</v>
      </c>
      <c r="J118" s="25">
        <f t="shared" si="10"/>
        <v>16.471696</v>
      </c>
      <c r="K118" s="33">
        <v>10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27">
        <v>2.2596960000000004</v>
      </c>
      <c r="V118" s="33">
        <v>0.252</v>
      </c>
      <c r="W118" s="33">
        <v>0</v>
      </c>
      <c r="X118" s="33">
        <v>3.96</v>
      </c>
      <c r="Y118" s="33">
        <v>0</v>
      </c>
      <c r="Z118" s="25">
        <f t="shared" si="11"/>
        <v>12.803999999999998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33">
        <v>8.1</v>
      </c>
      <c r="AG118" s="33">
        <v>0</v>
      </c>
      <c r="AH118" s="33">
        <v>0</v>
      </c>
      <c r="AI118" s="33">
        <v>0</v>
      </c>
      <c r="AJ118" s="33">
        <v>4.515</v>
      </c>
      <c r="AK118" s="33">
        <v>0</v>
      </c>
      <c r="AL118" s="33">
        <v>0.18899999999999997</v>
      </c>
      <c r="AM118" s="33">
        <v>0</v>
      </c>
    </row>
    <row r="119" spans="1:39" s="2" customFormat="1" ht="18.75" customHeight="1">
      <c r="A119" s="28">
        <v>2080201</v>
      </c>
      <c r="B119" s="39" t="s">
        <v>54</v>
      </c>
      <c r="C119" s="25">
        <f t="shared" si="8"/>
        <v>194.46439600000002</v>
      </c>
      <c r="D119" s="25">
        <f t="shared" si="9"/>
        <v>165.1887</v>
      </c>
      <c r="E119" s="32">
        <v>69.6468</v>
      </c>
      <c r="F119" s="32">
        <v>43.338</v>
      </c>
      <c r="G119" s="32">
        <v>5.8039</v>
      </c>
      <c r="H119" s="32">
        <v>7.3</v>
      </c>
      <c r="I119" s="30">
        <v>39.1</v>
      </c>
      <c r="J119" s="25">
        <f t="shared" si="10"/>
        <v>16.471696</v>
      </c>
      <c r="K119" s="32">
        <v>10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0">
        <v>2.2596960000000004</v>
      </c>
      <c r="V119" s="32">
        <v>0.252</v>
      </c>
      <c r="W119" s="32">
        <v>0</v>
      </c>
      <c r="X119" s="32">
        <v>3.96</v>
      </c>
      <c r="Y119" s="32">
        <v>0</v>
      </c>
      <c r="Z119" s="25">
        <f t="shared" si="11"/>
        <v>12.803999999999998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8.1</v>
      </c>
      <c r="AG119" s="32">
        <v>0</v>
      </c>
      <c r="AH119" s="32">
        <v>0</v>
      </c>
      <c r="AI119" s="32">
        <v>0</v>
      </c>
      <c r="AJ119" s="31">
        <v>4.515</v>
      </c>
      <c r="AK119" s="32">
        <v>0</v>
      </c>
      <c r="AL119" s="32">
        <v>0.18899999999999997</v>
      </c>
      <c r="AM119" s="32">
        <v>0</v>
      </c>
    </row>
    <row r="120" spans="1:39" s="2" customFormat="1" ht="18.75" customHeight="1">
      <c r="A120" s="23">
        <v>20805</v>
      </c>
      <c r="B120" s="62" t="s">
        <v>122</v>
      </c>
      <c r="C120" s="25">
        <f t="shared" si="8"/>
        <v>3092.3406</v>
      </c>
      <c r="D120" s="25">
        <f t="shared" si="9"/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5">
        <f t="shared" si="10"/>
        <v>72.054</v>
      </c>
      <c r="K120" s="27">
        <v>0</v>
      </c>
      <c r="L120" s="27">
        <v>0</v>
      </c>
      <c r="M120" s="27">
        <v>0</v>
      </c>
      <c r="N120" s="27">
        <v>0</v>
      </c>
      <c r="O120" s="27">
        <v>5.280000000000001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19.284000000000002</v>
      </c>
      <c r="W120" s="27">
        <v>0</v>
      </c>
      <c r="X120" s="27">
        <v>0</v>
      </c>
      <c r="Y120" s="27">
        <v>47.49</v>
      </c>
      <c r="Z120" s="25">
        <f t="shared" si="11"/>
        <v>3020.2866</v>
      </c>
      <c r="AA120" s="27">
        <v>165.5</v>
      </c>
      <c r="AB120" s="27">
        <v>2636.95</v>
      </c>
      <c r="AC120" s="27">
        <v>26.12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177.23559999999995</v>
      </c>
      <c r="AK120" s="27">
        <v>0</v>
      </c>
      <c r="AL120" s="27">
        <v>14.481</v>
      </c>
      <c r="AM120" s="27">
        <v>0</v>
      </c>
    </row>
    <row r="121" spans="1:39" s="2" customFormat="1" ht="18.75" customHeight="1">
      <c r="A121" s="23">
        <v>2080501</v>
      </c>
      <c r="B121" s="39" t="s">
        <v>123</v>
      </c>
      <c r="C121" s="25">
        <f t="shared" si="8"/>
        <v>1810.0900000000001</v>
      </c>
      <c r="D121" s="25">
        <f t="shared" si="9"/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5">
        <f t="shared" si="10"/>
        <v>22.440000000000005</v>
      </c>
      <c r="K121" s="27">
        <v>0</v>
      </c>
      <c r="L121" s="27">
        <v>0</v>
      </c>
      <c r="M121" s="27">
        <v>0</v>
      </c>
      <c r="N121" s="27">
        <v>0</v>
      </c>
      <c r="O121" s="27">
        <v>5.280000000000001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4.920000000000002</v>
      </c>
      <c r="W121" s="27">
        <v>0</v>
      </c>
      <c r="X121" s="27">
        <v>0</v>
      </c>
      <c r="Y121" s="27">
        <v>12.24</v>
      </c>
      <c r="Z121" s="25">
        <f t="shared" si="11"/>
        <v>1787.65</v>
      </c>
      <c r="AA121" s="27">
        <v>89.5</v>
      </c>
      <c r="AB121" s="27">
        <v>1622.88</v>
      </c>
      <c r="AC121" s="27">
        <v>5.510000000000001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65.99799999999999</v>
      </c>
      <c r="AK121" s="27">
        <v>0</v>
      </c>
      <c r="AL121" s="27">
        <v>3.762</v>
      </c>
      <c r="AM121" s="27">
        <v>0</v>
      </c>
    </row>
    <row r="122" spans="1:39" s="2" customFormat="1" ht="18.75" customHeight="1">
      <c r="A122" s="23">
        <v>2080502</v>
      </c>
      <c r="B122" s="29" t="s">
        <v>124</v>
      </c>
      <c r="C122" s="25">
        <f t="shared" si="8"/>
        <v>1282.2506</v>
      </c>
      <c r="D122" s="25">
        <f t="shared" si="9"/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25">
        <f t="shared" si="10"/>
        <v>49.614000000000004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27">
        <v>0</v>
      </c>
      <c r="V122" s="63">
        <v>14.364</v>
      </c>
      <c r="W122" s="63">
        <v>0</v>
      </c>
      <c r="X122" s="63">
        <v>0</v>
      </c>
      <c r="Y122" s="33">
        <v>35.25</v>
      </c>
      <c r="Z122" s="25">
        <f t="shared" si="11"/>
        <v>1232.6366</v>
      </c>
      <c r="AA122" s="63">
        <v>76</v>
      </c>
      <c r="AB122" s="63">
        <v>1014.07</v>
      </c>
      <c r="AC122" s="63">
        <v>20.61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111.23759999999996</v>
      </c>
      <c r="AK122" s="63">
        <v>0</v>
      </c>
      <c r="AL122" s="33">
        <v>10.719</v>
      </c>
      <c r="AM122" s="63">
        <v>0</v>
      </c>
    </row>
    <row r="123" spans="1:39" s="2" customFormat="1" ht="18.75" customHeight="1">
      <c r="A123" s="23">
        <v>20810</v>
      </c>
      <c r="B123" s="24" t="s">
        <v>125</v>
      </c>
      <c r="C123" s="25">
        <f t="shared" si="8"/>
        <v>338.591104</v>
      </c>
      <c r="D123" s="25">
        <f t="shared" si="9"/>
        <v>119.5839</v>
      </c>
      <c r="E123" s="27">
        <v>65.2644</v>
      </c>
      <c r="F123" s="27">
        <v>43.2408</v>
      </c>
      <c r="G123" s="27">
        <v>5.4387</v>
      </c>
      <c r="H123" s="27">
        <v>0</v>
      </c>
      <c r="I123" s="27">
        <v>5.64</v>
      </c>
      <c r="J123" s="25">
        <f t="shared" si="10"/>
        <v>94.932104</v>
      </c>
      <c r="K123" s="27">
        <v>62</v>
      </c>
      <c r="L123" s="27">
        <v>30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2.1701040000000003</v>
      </c>
      <c r="V123" s="27">
        <v>0.252</v>
      </c>
      <c r="W123" s="27">
        <v>0</v>
      </c>
      <c r="X123" s="27">
        <v>0</v>
      </c>
      <c r="Y123" s="27">
        <v>0.51</v>
      </c>
      <c r="Z123" s="25">
        <f t="shared" si="11"/>
        <v>124.07509999999999</v>
      </c>
      <c r="AA123" s="27">
        <v>0</v>
      </c>
      <c r="AB123" s="27">
        <v>0</v>
      </c>
      <c r="AC123" s="27">
        <v>109.6</v>
      </c>
      <c r="AD123" s="27">
        <v>0</v>
      </c>
      <c r="AE123" s="27">
        <v>0</v>
      </c>
      <c r="AF123" s="27">
        <v>8.55</v>
      </c>
      <c r="AG123" s="27">
        <v>0</v>
      </c>
      <c r="AH123" s="27">
        <v>0</v>
      </c>
      <c r="AI123" s="27">
        <v>0</v>
      </c>
      <c r="AJ123" s="27">
        <v>5.5831</v>
      </c>
      <c r="AK123" s="27">
        <v>0</v>
      </c>
      <c r="AL123" s="27">
        <v>0.34199999999999997</v>
      </c>
      <c r="AM123" s="27">
        <v>0</v>
      </c>
    </row>
    <row r="124" spans="1:39" s="2" customFormat="1" ht="18.75" customHeight="1">
      <c r="A124" s="28">
        <v>20811</v>
      </c>
      <c r="B124" s="24" t="s">
        <v>126</v>
      </c>
      <c r="C124" s="25">
        <f t="shared" si="8"/>
        <v>251.02303999999998</v>
      </c>
      <c r="D124" s="25">
        <f t="shared" si="9"/>
        <v>81.1195</v>
      </c>
      <c r="E124" s="24">
        <v>46.65</v>
      </c>
      <c r="F124" s="27">
        <v>30.582</v>
      </c>
      <c r="G124" s="27">
        <v>3.8875</v>
      </c>
      <c r="H124" s="24">
        <v>0</v>
      </c>
      <c r="I124" s="24">
        <v>0</v>
      </c>
      <c r="J124" s="25">
        <f t="shared" si="10"/>
        <v>18.34464</v>
      </c>
      <c r="K124" s="24">
        <v>2.75</v>
      </c>
      <c r="L124" s="24">
        <v>4.75</v>
      </c>
      <c r="M124" s="24">
        <v>0.7</v>
      </c>
      <c r="N124" s="24">
        <v>2.3</v>
      </c>
      <c r="O124" s="24">
        <v>0</v>
      </c>
      <c r="P124" s="24">
        <v>2.1</v>
      </c>
      <c r="Q124" s="24">
        <v>0</v>
      </c>
      <c r="R124" s="24">
        <v>0</v>
      </c>
      <c r="S124" s="24">
        <v>0</v>
      </c>
      <c r="T124" s="24">
        <v>0</v>
      </c>
      <c r="U124" s="27">
        <v>1.54464</v>
      </c>
      <c r="V124" s="27">
        <v>0.18</v>
      </c>
      <c r="W124" s="24">
        <v>0</v>
      </c>
      <c r="X124" s="24">
        <v>4.02</v>
      </c>
      <c r="Y124" s="24">
        <v>0</v>
      </c>
      <c r="Z124" s="25">
        <f t="shared" si="11"/>
        <v>151.55889999999997</v>
      </c>
      <c r="AA124" s="24">
        <v>0</v>
      </c>
      <c r="AB124" s="24">
        <v>0</v>
      </c>
      <c r="AC124" s="24">
        <v>144.25</v>
      </c>
      <c r="AD124" s="24">
        <v>0</v>
      </c>
      <c r="AE124" s="24">
        <v>0</v>
      </c>
      <c r="AF124" s="24">
        <v>5.074999999999999</v>
      </c>
      <c r="AG124" s="24">
        <v>0</v>
      </c>
      <c r="AH124" s="24">
        <v>0</v>
      </c>
      <c r="AI124" s="24">
        <v>0</v>
      </c>
      <c r="AJ124" s="24">
        <v>2.0989</v>
      </c>
      <c r="AK124" s="24">
        <v>0</v>
      </c>
      <c r="AL124" s="24">
        <v>0.135</v>
      </c>
      <c r="AM124" s="24">
        <v>0</v>
      </c>
    </row>
    <row r="125" spans="1:39" s="2" customFormat="1" ht="18.75" customHeight="1">
      <c r="A125" s="28">
        <v>2081101</v>
      </c>
      <c r="B125" s="29" t="s">
        <v>127</v>
      </c>
      <c r="C125" s="25">
        <f t="shared" si="8"/>
        <v>64.019592</v>
      </c>
      <c r="D125" s="25">
        <f t="shared" si="9"/>
        <v>42.606899999999996</v>
      </c>
      <c r="E125" s="24">
        <v>25.1676</v>
      </c>
      <c r="F125" s="27">
        <v>15.342</v>
      </c>
      <c r="G125" s="27">
        <v>2.0973</v>
      </c>
      <c r="H125" s="24">
        <v>0</v>
      </c>
      <c r="I125" s="24">
        <v>0</v>
      </c>
      <c r="J125" s="25">
        <f t="shared" si="10"/>
        <v>17.514192</v>
      </c>
      <c r="K125" s="24">
        <v>2.75</v>
      </c>
      <c r="L125" s="24">
        <v>4.75</v>
      </c>
      <c r="M125" s="24">
        <v>0.7</v>
      </c>
      <c r="N125" s="24">
        <v>2.3</v>
      </c>
      <c r="O125" s="24">
        <v>0</v>
      </c>
      <c r="P125" s="24">
        <v>2.1</v>
      </c>
      <c r="Q125" s="24">
        <v>0</v>
      </c>
      <c r="R125" s="24">
        <v>0</v>
      </c>
      <c r="S125" s="24">
        <v>0</v>
      </c>
      <c r="T125" s="24">
        <v>0</v>
      </c>
      <c r="U125" s="27">
        <v>0.810192</v>
      </c>
      <c r="V125" s="27">
        <v>0.084</v>
      </c>
      <c r="W125" s="24">
        <v>0</v>
      </c>
      <c r="X125" s="24">
        <v>4.02</v>
      </c>
      <c r="Y125" s="24">
        <v>0</v>
      </c>
      <c r="Z125" s="25">
        <f t="shared" si="11"/>
        <v>3.8985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2.9</v>
      </c>
      <c r="AG125" s="24">
        <v>0</v>
      </c>
      <c r="AH125" s="24">
        <v>0</v>
      </c>
      <c r="AI125" s="24">
        <v>0</v>
      </c>
      <c r="AJ125" s="24">
        <v>0.9355</v>
      </c>
      <c r="AK125" s="24">
        <v>0</v>
      </c>
      <c r="AL125" s="24">
        <v>0.063</v>
      </c>
      <c r="AM125" s="24">
        <v>0</v>
      </c>
    </row>
    <row r="126" spans="1:39" s="2" customFormat="1" ht="18.75" customHeight="1">
      <c r="A126" s="28">
        <v>2081104</v>
      </c>
      <c r="B126" s="32" t="s">
        <v>128</v>
      </c>
      <c r="C126" s="25">
        <f t="shared" si="8"/>
        <v>187.003448</v>
      </c>
      <c r="D126" s="25">
        <f t="shared" si="9"/>
        <v>38.5126</v>
      </c>
      <c r="E126" s="27">
        <v>21.4824</v>
      </c>
      <c r="F126" s="27">
        <v>15.24</v>
      </c>
      <c r="G126" s="27">
        <v>1.7902</v>
      </c>
      <c r="H126" s="27">
        <v>0</v>
      </c>
      <c r="I126" s="27">
        <v>0</v>
      </c>
      <c r="J126" s="25">
        <f t="shared" si="10"/>
        <v>0.830448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0.734448</v>
      </c>
      <c r="V126" s="27">
        <v>0.096</v>
      </c>
      <c r="W126" s="27">
        <v>0</v>
      </c>
      <c r="X126" s="27">
        <v>0</v>
      </c>
      <c r="Y126" s="27">
        <v>0</v>
      </c>
      <c r="Z126" s="25">
        <f t="shared" si="11"/>
        <v>147.6604</v>
      </c>
      <c r="AA126" s="27">
        <v>0</v>
      </c>
      <c r="AB126" s="27">
        <v>0</v>
      </c>
      <c r="AC126" s="27">
        <v>144.25</v>
      </c>
      <c r="AD126" s="27">
        <v>0</v>
      </c>
      <c r="AE126" s="27">
        <v>0</v>
      </c>
      <c r="AF126" s="27">
        <v>2.175</v>
      </c>
      <c r="AG126" s="27">
        <v>0</v>
      </c>
      <c r="AH126" s="27">
        <v>0</v>
      </c>
      <c r="AI126" s="27">
        <v>0</v>
      </c>
      <c r="AJ126" s="27">
        <v>1.1634</v>
      </c>
      <c r="AK126" s="27">
        <v>0</v>
      </c>
      <c r="AL126" s="27">
        <v>0.072</v>
      </c>
      <c r="AM126" s="27">
        <v>0</v>
      </c>
    </row>
    <row r="127" spans="1:39" s="2" customFormat="1" ht="18.75" customHeight="1">
      <c r="A127" s="28">
        <v>20816</v>
      </c>
      <c r="B127" s="24" t="s">
        <v>129</v>
      </c>
      <c r="C127" s="25">
        <f t="shared" si="8"/>
        <v>7.901675999999999</v>
      </c>
      <c r="D127" s="25">
        <f t="shared" si="9"/>
        <v>4.8687</v>
      </c>
      <c r="E127" s="27">
        <v>2.6388</v>
      </c>
      <c r="F127" s="24">
        <v>2.01</v>
      </c>
      <c r="G127" s="27">
        <v>0.2199</v>
      </c>
      <c r="H127" s="24">
        <v>0</v>
      </c>
      <c r="I127" s="24">
        <v>0</v>
      </c>
      <c r="J127" s="25">
        <f t="shared" si="10"/>
        <v>2.604976</v>
      </c>
      <c r="K127" s="24">
        <v>2.5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7">
        <v>0.09297599999999999</v>
      </c>
      <c r="V127" s="24">
        <v>0.012</v>
      </c>
      <c r="W127" s="24">
        <v>0</v>
      </c>
      <c r="X127" s="24">
        <v>0</v>
      </c>
      <c r="Y127" s="24">
        <v>0</v>
      </c>
      <c r="Z127" s="25">
        <f t="shared" si="11"/>
        <v>0.428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0.3</v>
      </c>
      <c r="AG127" s="24">
        <v>0</v>
      </c>
      <c r="AH127" s="24">
        <v>0</v>
      </c>
      <c r="AI127" s="24">
        <v>0</v>
      </c>
      <c r="AJ127" s="24">
        <v>0.119</v>
      </c>
      <c r="AK127" s="24">
        <v>0</v>
      </c>
      <c r="AL127" s="24">
        <v>0.009</v>
      </c>
      <c r="AM127" s="24">
        <v>0</v>
      </c>
    </row>
    <row r="128" spans="1:39" s="2" customFormat="1" ht="18.75" customHeight="1">
      <c r="A128" s="23">
        <v>210</v>
      </c>
      <c r="B128" s="24" t="s">
        <v>130</v>
      </c>
      <c r="C128" s="25">
        <f t="shared" si="8"/>
        <v>2981.2283199999997</v>
      </c>
      <c r="D128" s="25">
        <f>SUM(E128:I128)</f>
        <v>2342.6762</v>
      </c>
      <c r="E128" s="27">
        <v>318.3624</v>
      </c>
      <c r="F128" s="27">
        <v>210.7836</v>
      </c>
      <c r="G128" s="27">
        <v>26.5302</v>
      </c>
      <c r="H128" s="27">
        <v>1787</v>
      </c>
      <c r="I128" s="27">
        <v>0</v>
      </c>
      <c r="J128" s="25">
        <f t="shared" si="10"/>
        <v>78.79092000000001</v>
      </c>
      <c r="K128" s="27">
        <v>29.85</v>
      </c>
      <c r="L128" s="27">
        <v>13.65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10.58292</v>
      </c>
      <c r="V128" s="27">
        <v>1.188</v>
      </c>
      <c r="W128" s="27">
        <v>18</v>
      </c>
      <c r="X128" s="27">
        <v>5.34</v>
      </c>
      <c r="Y128" s="27">
        <v>0.18</v>
      </c>
      <c r="Z128" s="25">
        <f aca="true" t="shared" si="17" ref="Z128:AM128">SUM(Z129,Z131,Z134,Z136)</f>
        <v>559.7612</v>
      </c>
      <c r="AA128" s="25">
        <f t="shared" si="17"/>
        <v>0</v>
      </c>
      <c r="AB128" s="25">
        <f t="shared" si="17"/>
        <v>0</v>
      </c>
      <c r="AC128" s="25">
        <f t="shared" si="17"/>
        <v>0</v>
      </c>
      <c r="AD128" s="25">
        <f t="shared" si="17"/>
        <v>514</v>
      </c>
      <c r="AE128" s="25">
        <f t="shared" si="17"/>
        <v>0</v>
      </c>
      <c r="AF128" s="25">
        <f t="shared" si="17"/>
        <v>31.825</v>
      </c>
      <c r="AG128" s="25">
        <f t="shared" si="17"/>
        <v>0</v>
      </c>
      <c r="AH128" s="25">
        <f t="shared" si="17"/>
        <v>0</v>
      </c>
      <c r="AI128" s="25">
        <f t="shared" si="17"/>
        <v>0</v>
      </c>
      <c r="AJ128" s="25">
        <f t="shared" si="17"/>
        <v>13.0452</v>
      </c>
      <c r="AK128" s="25">
        <f t="shared" si="17"/>
        <v>0</v>
      </c>
      <c r="AL128" s="25">
        <f t="shared" si="17"/>
        <v>0.891</v>
      </c>
      <c r="AM128" s="25">
        <f t="shared" si="17"/>
        <v>0</v>
      </c>
    </row>
    <row r="129" spans="1:39" s="2" customFormat="1" ht="18.75" customHeight="1">
      <c r="A129" s="23">
        <v>21001</v>
      </c>
      <c r="B129" s="26" t="s">
        <v>131</v>
      </c>
      <c r="C129" s="25">
        <f t="shared" si="8"/>
        <v>82.722728</v>
      </c>
      <c r="D129" s="25">
        <f t="shared" si="9"/>
        <v>50.3666</v>
      </c>
      <c r="E129" s="27">
        <v>29.522399999999998</v>
      </c>
      <c r="F129" s="27">
        <v>18.384</v>
      </c>
      <c r="G129" s="27">
        <v>2.4602</v>
      </c>
      <c r="H129" s="27">
        <v>0</v>
      </c>
      <c r="I129" s="27">
        <v>0</v>
      </c>
      <c r="J129" s="25">
        <f t="shared" si="10"/>
        <v>29.894128</v>
      </c>
      <c r="K129" s="27">
        <v>9.85</v>
      </c>
      <c r="L129" s="27">
        <v>13.65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0.958128</v>
      </c>
      <c r="V129" s="27">
        <v>0.096</v>
      </c>
      <c r="W129" s="27">
        <v>0</v>
      </c>
      <c r="X129" s="27">
        <v>5.34</v>
      </c>
      <c r="Y129" s="27">
        <v>0</v>
      </c>
      <c r="Z129" s="25">
        <f t="shared" si="11"/>
        <v>2.4619999999999997</v>
      </c>
      <c r="AA129" s="27">
        <v>0</v>
      </c>
      <c r="AB129" s="27">
        <v>0</v>
      </c>
      <c r="AC129" s="27">
        <v>0</v>
      </c>
      <c r="AD129" s="27"/>
      <c r="AE129" s="27">
        <v>0</v>
      </c>
      <c r="AF129" s="27">
        <v>1.2</v>
      </c>
      <c r="AG129" s="27">
        <v>0</v>
      </c>
      <c r="AH129" s="27">
        <v>0</v>
      </c>
      <c r="AI129" s="27">
        <v>0</v>
      </c>
      <c r="AJ129" s="27">
        <v>1.19</v>
      </c>
      <c r="AK129" s="27">
        <v>0</v>
      </c>
      <c r="AL129" s="27">
        <v>0.072</v>
      </c>
      <c r="AM129" s="27">
        <v>0</v>
      </c>
    </row>
    <row r="130" spans="1:39" s="2" customFormat="1" ht="18.75" customHeight="1">
      <c r="A130" s="23">
        <v>2100101</v>
      </c>
      <c r="B130" s="32" t="s">
        <v>132</v>
      </c>
      <c r="C130" s="25">
        <f t="shared" si="8"/>
        <v>82.722728</v>
      </c>
      <c r="D130" s="25">
        <f t="shared" si="9"/>
        <v>50.3666</v>
      </c>
      <c r="E130" s="27">
        <v>29.522399999999998</v>
      </c>
      <c r="F130" s="27">
        <v>18.384</v>
      </c>
      <c r="G130" s="27">
        <v>2.4602</v>
      </c>
      <c r="H130" s="27">
        <v>0</v>
      </c>
      <c r="I130" s="27">
        <v>0</v>
      </c>
      <c r="J130" s="25">
        <f t="shared" si="10"/>
        <v>29.894128</v>
      </c>
      <c r="K130" s="27">
        <v>9.85</v>
      </c>
      <c r="L130" s="27">
        <v>13.65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0.958128</v>
      </c>
      <c r="V130" s="27">
        <v>0.096</v>
      </c>
      <c r="W130" s="27">
        <v>0</v>
      </c>
      <c r="X130" s="27">
        <v>5.34</v>
      </c>
      <c r="Y130" s="27">
        <v>0</v>
      </c>
      <c r="Z130" s="25">
        <f t="shared" si="11"/>
        <v>2.4619999999999997</v>
      </c>
      <c r="AA130" s="27">
        <v>0</v>
      </c>
      <c r="AB130" s="27">
        <v>0</v>
      </c>
      <c r="AC130" s="27">
        <v>0</v>
      </c>
      <c r="AD130" s="27"/>
      <c r="AE130" s="27">
        <v>0</v>
      </c>
      <c r="AF130" s="27">
        <v>1.2</v>
      </c>
      <c r="AG130" s="27">
        <v>0</v>
      </c>
      <c r="AH130" s="27">
        <v>0</v>
      </c>
      <c r="AI130" s="27">
        <v>0</v>
      </c>
      <c r="AJ130" s="27">
        <v>1.19</v>
      </c>
      <c r="AK130" s="27">
        <v>0</v>
      </c>
      <c r="AL130" s="27">
        <v>0.072</v>
      </c>
      <c r="AM130" s="27">
        <v>0</v>
      </c>
    </row>
    <row r="131" spans="1:39" s="2" customFormat="1" ht="18.75" customHeight="1">
      <c r="A131" s="23">
        <v>21004</v>
      </c>
      <c r="B131" s="26" t="s">
        <v>133</v>
      </c>
      <c r="C131" s="25">
        <f t="shared" si="8"/>
        <v>498.92388400000004</v>
      </c>
      <c r="D131" s="25">
        <f t="shared" si="9"/>
        <v>418.74750000000006</v>
      </c>
      <c r="E131" s="27">
        <v>239.2596</v>
      </c>
      <c r="F131" s="27">
        <v>159.5496</v>
      </c>
      <c r="G131" s="27">
        <v>19.938299999999998</v>
      </c>
      <c r="H131" s="27">
        <v>0</v>
      </c>
      <c r="I131" s="27">
        <v>0</v>
      </c>
      <c r="J131" s="25">
        <f t="shared" si="10"/>
        <v>47.056183999999995</v>
      </c>
      <c r="K131" s="27">
        <v>20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7.976184</v>
      </c>
      <c r="V131" s="27">
        <v>0.8999999999999999</v>
      </c>
      <c r="W131" s="27">
        <v>18</v>
      </c>
      <c r="X131" s="27">
        <v>0</v>
      </c>
      <c r="Y131" s="27">
        <v>0.18</v>
      </c>
      <c r="Z131" s="25">
        <f t="shared" si="11"/>
        <v>33.1202</v>
      </c>
      <c r="AA131" s="27">
        <v>0</v>
      </c>
      <c r="AB131" s="27">
        <v>0</v>
      </c>
      <c r="AC131" s="27">
        <v>0</v>
      </c>
      <c r="AD131" s="27"/>
      <c r="AE131" s="27">
        <v>0</v>
      </c>
      <c r="AF131" s="27">
        <v>22.375</v>
      </c>
      <c r="AG131" s="27">
        <v>0</v>
      </c>
      <c r="AH131" s="27">
        <v>0</v>
      </c>
      <c r="AI131" s="27">
        <v>0</v>
      </c>
      <c r="AJ131" s="27">
        <v>10.0702</v>
      </c>
      <c r="AK131" s="27">
        <v>0</v>
      </c>
      <c r="AL131" s="27">
        <v>0.675</v>
      </c>
      <c r="AM131" s="27">
        <v>0</v>
      </c>
    </row>
    <row r="132" spans="1:39" s="2" customFormat="1" ht="18.75" customHeight="1">
      <c r="A132" s="23">
        <v>2100401</v>
      </c>
      <c r="B132" s="29" t="s">
        <v>134</v>
      </c>
      <c r="C132" s="25">
        <f t="shared" si="8"/>
        <v>273.917388</v>
      </c>
      <c r="D132" s="25">
        <f t="shared" si="9"/>
        <v>232.1648</v>
      </c>
      <c r="E132" s="58">
        <v>132.6048</v>
      </c>
      <c r="F132" s="58">
        <v>88.5096</v>
      </c>
      <c r="G132" s="58">
        <v>11.0504</v>
      </c>
      <c r="H132" s="58">
        <v>0</v>
      </c>
      <c r="I132" s="58">
        <v>0</v>
      </c>
      <c r="J132" s="25">
        <f t="shared" si="10"/>
        <v>23.878287999999998</v>
      </c>
      <c r="K132" s="58">
        <v>10</v>
      </c>
      <c r="L132" s="58">
        <v>0</v>
      </c>
      <c r="M132" s="58">
        <v>0</v>
      </c>
      <c r="N132" s="58">
        <v>0</v>
      </c>
      <c r="O132" s="58">
        <v>0</v>
      </c>
      <c r="P132" s="58">
        <v>0</v>
      </c>
      <c r="Q132" s="58">
        <v>0</v>
      </c>
      <c r="R132" s="58">
        <v>0</v>
      </c>
      <c r="S132" s="58">
        <v>0</v>
      </c>
      <c r="T132" s="58">
        <v>0</v>
      </c>
      <c r="U132" s="58">
        <v>4.422288</v>
      </c>
      <c r="V132" s="58">
        <v>0.45599999999999996</v>
      </c>
      <c r="W132" s="58">
        <v>9</v>
      </c>
      <c r="X132" s="58">
        <v>0</v>
      </c>
      <c r="Y132" s="58">
        <v>0</v>
      </c>
      <c r="Z132" s="25">
        <f t="shared" si="11"/>
        <v>17.874299999999998</v>
      </c>
      <c r="AA132" s="58">
        <v>0</v>
      </c>
      <c r="AB132" s="58">
        <v>0</v>
      </c>
      <c r="AC132" s="58">
        <v>0</v>
      </c>
      <c r="AD132" s="58"/>
      <c r="AE132" s="58">
        <v>0</v>
      </c>
      <c r="AF132" s="58">
        <v>12.675</v>
      </c>
      <c r="AG132" s="58">
        <v>0</v>
      </c>
      <c r="AH132" s="58">
        <v>0</v>
      </c>
      <c r="AI132" s="58">
        <v>0</v>
      </c>
      <c r="AJ132" s="58">
        <v>4.8573</v>
      </c>
      <c r="AK132" s="58">
        <v>0</v>
      </c>
      <c r="AL132" s="58">
        <v>0.34199999999999997</v>
      </c>
      <c r="AM132" s="58">
        <v>0</v>
      </c>
    </row>
    <row r="133" spans="1:39" s="2" customFormat="1" ht="18.75" customHeight="1">
      <c r="A133" s="23">
        <v>2100402</v>
      </c>
      <c r="B133" s="29" t="s">
        <v>135</v>
      </c>
      <c r="C133" s="25">
        <f t="shared" si="8"/>
        <v>225.006496</v>
      </c>
      <c r="D133" s="25">
        <f t="shared" si="9"/>
        <v>186.5827</v>
      </c>
      <c r="E133" s="27">
        <v>106.6548</v>
      </c>
      <c r="F133" s="24">
        <v>71.04</v>
      </c>
      <c r="G133" s="27">
        <v>8.8879</v>
      </c>
      <c r="H133" s="24">
        <v>0</v>
      </c>
      <c r="I133" s="24">
        <v>0</v>
      </c>
      <c r="J133" s="25">
        <f t="shared" si="10"/>
        <v>23.177896</v>
      </c>
      <c r="K133" s="24">
        <v>10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7">
        <v>3.553896</v>
      </c>
      <c r="V133" s="24">
        <v>0.444</v>
      </c>
      <c r="W133" s="24">
        <v>9</v>
      </c>
      <c r="X133" s="24">
        <v>0</v>
      </c>
      <c r="Y133" s="24">
        <v>0.18</v>
      </c>
      <c r="Z133" s="25">
        <f t="shared" si="11"/>
        <v>15.2459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9.7</v>
      </c>
      <c r="AG133" s="24">
        <v>0</v>
      </c>
      <c r="AH133" s="24">
        <v>0</v>
      </c>
      <c r="AI133" s="24">
        <v>0</v>
      </c>
      <c r="AJ133" s="27">
        <v>5.2129</v>
      </c>
      <c r="AK133" s="24">
        <v>0</v>
      </c>
      <c r="AL133" s="24">
        <v>0.33299999999999996</v>
      </c>
      <c r="AM133" s="24">
        <v>0</v>
      </c>
    </row>
    <row r="134" spans="1:39" s="2" customFormat="1" ht="18.75" customHeight="1">
      <c r="A134" s="23">
        <v>21007</v>
      </c>
      <c r="B134" s="23" t="s">
        <v>136</v>
      </c>
      <c r="C134" s="25">
        <f aca="true" t="shared" si="18" ref="C134:C140">SUM(D134,J134,Z134)</f>
        <v>98.58170799999999</v>
      </c>
      <c r="D134" s="25">
        <f aca="true" t="shared" si="19" ref="D134:D140">SUM(E134:I134)</f>
        <v>86.56209999999999</v>
      </c>
      <c r="E134" s="30">
        <v>49.5804</v>
      </c>
      <c r="F134" s="30">
        <v>32.85</v>
      </c>
      <c r="G134" s="30">
        <v>4.1317</v>
      </c>
      <c r="H134" s="32">
        <v>0</v>
      </c>
      <c r="I134" s="32">
        <v>0</v>
      </c>
      <c r="J134" s="25">
        <f aca="true" t="shared" si="20" ref="J134:J140">SUM(K134:Y134)</f>
        <v>1.8406079999999998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0">
        <v>1.6486079999999999</v>
      </c>
      <c r="V134" s="30">
        <v>0.192</v>
      </c>
      <c r="W134" s="32">
        <v>0</v>
      </c>
      <c r="X134" s="32">
        <v>0</v>
      </c>
      <c r="Y134" s="32">
        <v>0</v>
      </c>
      <c r="Z134" s="25">
        <f aca="true" t="shared" si="21" ref="Z134:Z140">SUM(AA134:AM134)</f>
        <v>10.179</v>
      </c>
      <c r="AA134" s="32">
        <v>0</v>
      </c>
      <c r="AB134" s="32">
        <v>0</v>
      </c>
      <c r="AC134" s="32">
        <v>0</v>
      </c>
      <c r="AD134" s="2">
        <v>0</v>
      </c>
      <c r="AE134" s="32">
        <v>0</v>
      </c>
      <c r="AF134" s="32">
        <v>8.25</v>
      </c>
      <c r="AG134" s="32">
        <v>0</v>
      </c>
      <c r="AH134" s="32">
        <v>0</v>
      </c>
      <c r="AI134" s="32">
        <v>0</v>
      </c>
      <c r="AJ134" s="32">
        <v>1.785</v>
      </c>
      <c r="AK134" s="32">
        <v>0</v>
      </c>
      <c r="AL134" s="32">
        <v>0.144</v>
      </c>
      <c r="AM134" s="32">
        <v>0</v>
      </c>
    </row>
    <row r="135" spans="1:39" s="2" customFormat="1" ht="18.75" customHeight="1">
      <c r="A135" s="23">
        <v>2100716</v>
      </c>
      <c r="B135" s="28" t="s">
        <v>137</v>
      </c>
      <c r="C135" s="25">
        <f t="shared" si="18"/>
        <v>98.58170799999999</v>
      </c>
      <c r="D135" s="25">
        <f t="shared" si="19"/>
        <v>86.56209999999999</v>
      </c>
      <c r="E135" s="30">
        <v>49.5804</v>
      </c>
      <c r="F135" s="30">
        <v>32.85</v>
      </c>
      <c r="G135" s="30">
        <v>4.1317</v>
      </c>
      <c r="H135" s="32">
        <v>0</v>
      </c>
      <c r="I135" s="32">
        <v>0</v>
      </c>
      <c r="J135" s="25">
        <f t="shared" si="20"/>
        <v>1.8406079999999998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0">
        <v>1.6486079999999999</v>
      </c>
      <c r="V135" s="30">
        <v>0.192</v>
      </c>
      <c r="W135" s="32">
        <v>0</v>
      </c>
      <c r="X135" s="32">
        <v>0</v>
      </c>
      <c r="Y135" s="32">
        <v>0</v>
      </c>
      <c r="Z135" s="25">
        <f t="shared" si="21"/>
        <v>10.179</v>
      </c>
      <c r="AA135" s="32">
        <v>0</v>
      </c>
      <c r="AB135" s="32">
        <v>0</v>
      </c>
      <c r="AC135" s="32">
        <v>0</v>
      </c>
      <c r="AD135" s="2">
        <v>0</v>
      </c>
      <c r="AE135" s="32">
        <v>0</v>
      </c>
      <c r="AF135" s="32">
        <v>8.25</v>
      </c>
      <c r="AG135" s="32">
        <v>0</v>
      </c>
      <c r="AH135" s="32">
        <v>0</v>
      </c>
      <c r="AI135" s="32">
        <v>0</v>
      </c>
      <c r="AJ135" s="32">
        <v>1.785</v>
      </c>
      <c r="AK135" s="32">
        <v>0</v>
      </c>
      <c r="AL135" s="32">
        <v>0.144</v>
      </c>
      <c r="AM135" s="32">
        <v>0</v>
      </c>
    </row>
    <row r="136" spans="1:39" s="2" customFormat="1" ht="18.75" customHeight="1">
      <c r="A136" s="23">
        <v>21011</v>
      </c>
      <c r="B136" s="23" t="s">
        <v>138</v>
      </c>
      <c r="C136" s="25">
        <f t="shared" si="18"/>
        <v>2301</v>
      </c>
      <c r="D136" s="25">
        <f t="shared" si="19"/>
        <v>1787</v>
      </c>
      <c r="E136" s="27">
        <v>0</v>
      </c>
      <c r="F136" s="27">
        <v>0</v>
      </c>
      <c r="G136" s="27">
        <v>0</v>
      </c>
      <c r="H136" s="27">
        <v>1787</v>
      </c>
      <c r="I136" s="27">
        <v>0</v>
      </c>
      <c r="J136" s="25">
        <f t="shared" si="20"/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5">
        <f t="shared" si="21"/>
        <v>514</v>
      </c>
      <c r="AA136" s="27">
        <v>0</v>
      </c>
      <c r="AB136" s="27">
        <v>0</v>
      </c>
      <c r="AC136" s="27">
        <v>0</v>
      </c>
      <c r="AD136" s="27">
        <v>514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</row>
    <row r="137" spans="1:39" s="2" customFormat="1" ht="21" customHeight="1">
      <c r="A137" s="23">
        <v>2101101</v>
      </c>
      <c r="B137" s="32" t="s">
        <v>139</v>
      </c>
      <c r="C137" s="25">
        <f t="shared" si="18"/>
        <v>1533</v>
      </c>
      <c r="D137" s="25">
        <f t="shared" si="19"/>
        <v>1533</v>
      </c>
      <c r="E137" s="30"/>
      <c r="F137" s="30"/>
      <c r="G137" s="30"/>
      <c r="H137" s="32">
        <v>1533</v>
      </c>
      <c r="I137" s="32"/>
      <c r="J137" s="25">
        <f t="shared" si="20"/>
        <v>0</v>
      </c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0"/>
      <c r="V137" s="30">
        <v>0</v>
      </c>
      <c r="W137" s="32"/>
      <c r="X137" s="32"/>
      <c r="Y137" s="32"/>
      <c r="Z137" s="25">
        <f t="shared" si="21"/>
        <v>0</v>
      </c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>
        <v>0</v>
      </c>
      <c r="AM137" s="32"/>
    </row>
    <row r="138" spans="1:39" s="2" customFormat="1" ht="21" customHeight="1">
      <c r="A138" s="23">
        <v>2101102</v>
      </c>
      <c r="B138" s="32" t="s">
        <v>140</v>
      </c>
      <c r="C138" s="25">
        <f t="shared" si="18"/>
        <v>234</v>
      </c>
      <c r="D138" s="25">
        <f t="shared" si="19"/>
        <v>0</v>
      </c>
      <c r="E138" s="30"/>
      <c r="F138" s="30"/>
      <c r="G138" s="30"/>
      <c r="H138" s="32"/>
      <c r="I138" s="32"/>
      <c r="J138" s="25">
        <f t="shared" si="20"/>
        <v>0</v>
      </c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0"/>
      <c r="V138" s="30">
        <v>0</v>
      </c>
      <c r="W138" s="32"/>
      <c r="X138" s="32"/>
      <c r="Y138" s="32"/>
      <c r="Z138" s="25">
        <f t="shared" si="21"/>
        <v>234</v>
      </c>
      <c r="AA138" s="32"/>
      <c r="AB138" s="32"/>
      <c r="AC138" s="32"/>
      <c r="AD138" s="32">
        <v>234</v>
      </c>
      <c r="AE138" s="32"/>
      <c r="AF138" s="32"/>
      <c r="AG138" s="32"/>
      <c r="AH138" s="32"/>
      <c r="AI138" s="32"/>
      <c r="AJ138" s="32"/>
      <c r="AK138" s="32"/>
      <c r="AL138" s="32">
        <v>0</v>
      </c>
      <c r="AM138" s="32"/>
    </row>
    <row r="139" spans="1:39" s="2" customFormat="1" ht="21" customHeight="1">
      <c r="A139" s="23">
        <v>2101103</v>
      </c>
      <c r="B139" s="32" t="s">
        <v>141</v>
      </c>
      <c r="C139" s="25">
        <f t="shared" si="18"/>
        <v>254</v>
      </c>
      <c r="D139" s="25">
        <f t="shared" si="19"/>
        <v>254</v>
      </c>
      <c r="E139" s="30"/>
      <c r="F139" s="30"/>
      <c r="G139" s="30"/>
      <c r="H139" s="32">
        <v>254</v>
      </c>
      <c r="I139" s="32"/>
      <c r="J139" s="25">
        <f t="shared" si="20"/>
        <v>0</v>
      </c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0"/>
      <c r="V139" s="30">
        <v>0</v>
      </c>
      <c r="W139" s="32"/>
      <c r="X139" s="32"/>
      <c r="Y139" s="32"/>
      <c r="Z139" s="25">
        <f t="shared" si="21"/>
        <v>0</v>
      </c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>
        <v>0</v>
      </c>
      <c r="AM139" s="32"/>
    </row>
    <row r="140" spans="1:39" s="2" customFormat="1" ht="21" customHeight="1">
      <c r="A140" s="23">
        <v>2101199</v>
      </c>
      <c r="B140" s="32" t="s">
        <v>142</v>
      </c>
      <c r="C140" s="25">
        <f t="shared" si="18"/>
        <v>280</v>
      </c>
      <c r="D140" s="25">
        <f t="shared" si="19"/>
        <v>0</v>
      </c>
      <c r="E140" s="30"/>
      <c r="F140" s="30"/>
      <c r="G140" s="30"/>
      <c r="H140" s="32"/>
      <c r="I140" s="32"/>
      <c r="J140" s="25">
        <f t="shared" si="20"/>
        <v>0</v>
      </c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0"/>
      <c r="V140" s="30"/>
      <c r="W140" s="32"/>
      <c r="X140" s="32"/>
      <c r="Y140" s="32"/>
      <c r="Z140" s="25">
        <f t="shared" si="21"/>
        <v>280</v>
      </c>
      <c r="AA140" s="32"/>
      <c r="AB140" s="32"/>
      <c r="AC140" s="32"/>
      <c r="AD140" s="32">
        <v>280</v>
      </c>
      <c r="AE140" s="32"/>
      <c r="AF140" s="32"/>
      <c r="AG140" s="32"/>
      <c r="AH140" s="32"/>
      <c r="AI140" s="32"/>
      <c r="AJ140" s="32"/>
      <c r="AK140" s="32"/>
      <c r="AL140" s="32"/>
      <c r="AM140" s="32"/>
    </row>
    <row r="141" spans="1:39" s="2" customFormat="1" ht="18.75" customHeight="1">
      <c r="A141" s="28">
        <v>211</v>
      </c>
      <c r="B141" s="24" t="s">
        <v>143</v>
      </c>
      <c r="C141" s="25">
        <f aca="true" t="shared" si="22" ref="C141:C173">SUM(D141,J141,Z141)</f>
        <v>265.32601200000005</v>
      </c>
      <c r="D141" s="25">
        <f aca="true" t="shared" si="23" ref="D141:D173">SUM(E141:I141)</f>
        <v>231.05990000000003</v>
      </c>
      <c r="E141" s="27">
        <v>132.6516</v>
      </c>
      <c r="F141" s="27">
        <v>87.354</v>
      </c>
      <c r="G141" s="27">
        <v>11.0543</v>
      </c>
      <c r="H141" s="27">
        <v>0</v>
      </c>
      <c r="I141" s="27">
        <v>0</v>
      </c>
      <c r="J141" s="25">
        <f aca="true" t="shared" si="24" ref="J141:J173">SUM(K141:Y141)</f>
        <v>15.102112</v>
      </c>
      <c r="K141" s="27">
        <v>10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4.400112</v>
      </c>
      <c r="V141" s="27">
        <v>0.552</v>
      </c>
      <c r="W141" s="27">
        <v>0</v>
      </c>
      <c r="X141" s="27">
        <v>0</v>
      </c>
      <c r="Y141" s="27">
        <v>0.15</v>
      </c>
      <c r="Z141" s="25">
        <f aca="true" t="shared" si="25" ref="Z141:Z173">SUM(AA141:AM141)</f>
        <v>19.164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12.8</v>
      </c>
      <c r="AG141" s="27">
        <v>0</v>
      </c>
      <c r="AH141" s="27">
        <v>0</v>
      </c>
      <c r="AI141" s="27">
        <v>0</v>
      </c>
      <c r="AJ141" s="27">
        <v>5.95</v>
      </c>
      <c r="AK141" s="27">
        <v>0</v>
      </c>
      <c r="AL141" s="27">
        <v>0.414</v>
      </c>
      <c r="AM141" s="27">
        <v>0</v>
      </c>
    </row>
    <row r="142" spans="1:39" s="2" customFormat="1" ht="18.75" customHeight="1">
      <c r="A142" s="28">
        <v>2110101</v>
      </c>
      <c r="B142" s="24" t="s">
        <v>144</v>
      </c>
      <c r="C142" s="25">
        <f t="shared" si="22"/>
        <v>265.32601200000005</v>
      </c>
      <c r="D142" s="25">
        <f t="shared" si="23"/>
        <v>231.05990000000003</v>
      </c>
      <c r="E142" s="27">
        <v>132.6516</v>
      </c>
      <c r="F142" s="27">
        <v>87.354</v>
      </c>
      <c r="G142" s="27">
        <v>11.0543</v>
      </c>
      <c r="H142" s="27">
        <v>0</v>
      </c>
      <c r="I142" s="27">
        <v>0</v>
      </c>
      <c r="J142" s="25">
        <f t="shared" si="24"/>
        <v>15.102112</v>
      </c>
      <c r="K142" s="27">
        <v>10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4.400112</v>
      </c>
      <c r="V142" s="27">
        <v>0.552</v>
      </c>
      <c r="W142" s="27">
        <v>0</v>
      </c>
      <c r="X142" s="27">
        <v>0</v>
      </c>
      <c r="Y142" s="27">
        <v>0.15</v>
      </c>
      <c r="Z142" s="25">
        <f t="shared" si="25"/>
        <v>19.164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12.8</v>
      </c>
      <c r="AG142" s="27">
        <v>0</v>
      </c>
      <c r="AH142" s="27">
        <v>0</v>
      </c>
      <c r="AI142" s="27">
        <v>0</v>
      </c>
      <c r="AJ142" s="27">
        <v>5.95</v>
      </c>
      <c r="AK142" s="27">
        <v>0</v>
      </c>
      <c r="AL142" s="27">
        <v>0.414</v>
      </c>
      <c r="AM142" s="27">
        <v>0</v>
      </c>
    </row>
    <row r="143" spans="1:39" s="2" customFormat="1" ht="18.75" customHeight="1">
      <c r="A143" s="28"/>
      <c r="B143" s="32" t="s">
        <v>132</v>
      </c>
      <c r="C143" s="25">
        <f t="shared" si="22"/>
        <v>265.32601200000005</v>
      </c>
      <c r="D143" s="25">
        <f t="shared" si="23"/>
        <v>231.05990000000003</v>
      </c>
      <c r="E143" s="30">
        <v>132.6516</v>
      </c>
      <c r="F143" s="30">
        <v>87.354</v>
      </c>
      <c r="G143" s="30">
        <v>11.0543</v>
      </c>
      <c r="H143" s="32">
        <v>0</v>
      </c>
      <c r="I143" s="32">
        <v>0</v>
      </c>
      <c r="J143" s="25">
        <f t="shared" si="24"/>
        <v>15.102112</v>
      </c>
      <c r="K143" s="32">
        <v>10</v>
      </c>
      <c r="L143" s="74"/>
      <c r="M143" s="32"/>
      <c r="N143" s="32"/>
      <c r="O143" s="32"/>
      <c r="P143" s="32"/>
      <c r="Q143" s="32"/>
      <c r="R143" s="32"/>
      <c r="S143" s="32"/>
      <c r="T143" s="32"/>
      <c r="U143" s="30">
        <v>4.400112</v>
      </c>
      <c r="V143" s="30">
        <v>0.552</v>
      </c>
      <c r="W143" s="32"/>
      <c r="X143" s="32"/>
      <c r="Y143" s="32">
        <v>0.15</v>
      </c>
      <c r="Z143" s="25">
        <f t="shared" si="25"/>
        <v>19.164</v>
      </c>
      <c r="AA143" s="32"/>
      <c r="AB143" s="32"/>
      <c r="AC143" s="32"/>
      <c r="AD143" s="32"/>
      <c r="AE143" s="32"/>
      <c r="AF143" s="32">
        <v>12.8</v>
      </c>
      <c r="AG143" s="32"/>
      <c r="AH143" s="32"/>
      <c r="AI143" s="32"/>
      <c r="AJ143" s="32">
        <v>5.95</v>
      </c>
      <c r="AK143" s="32"/>
      <c r="AL143" s="30">
        <v>0.414</v>
      </c>
      <c r="AM143" s="32"/>
    </row>
    <row r="144" spans="1:39" s="2" customFormat="1" ht="18.75" customHeight="1" hidden="1">
      <c r="A144" s="28"/>
      <c r="B144" s="32"/>
      <c r="C144" s="25">
        <f t="shared" si="22"/>
        <v>0</v>
      </c>
      <c r="D144" s="25">
        <f t="shared" si="23"/>
        <v>0</v>
      </c>
      <c r="E144" s="30"/>
      <c r="F144" s="30"/>
      <c r="G144" s="30"/>
      <c r="H144" s="32"/>
      <c r="I144" s="32"/>
      <c r="J144" s="25">
        <f t="shared" si="24"/>
        <v>0</v>
      </c>
      <c r="K144" s="32"/>
      <c r="L144" s="74"/>
      <c r="M144" s="32"/>
      <c r="N144" s="32"/>
      <c r="O144" s="32"/>
      <c r="P144" s="32"/>
      <c r="Q144" s="32"/>
      <c r="R144" s="32"/>
      <c r="S144" s="32"/>
      <c r="T144" s="32"/>
      <c r="U144" s="30"/>
      <c r="V144" s="30">
        <v>0</v>
      </c>
      <c r="W144" s="32"/>
      <c r="X144" s="32"/>
      <c r="Y144" s="32"/>
      <c r="Z144" s="25">
        <f t="shared" si="25"/>
        <v>0</v>
      </c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>
        <v>0</v>
      </c>
      <c r="AM144" s="32"/>
    </row>
    <row r="145" spans="1:39" s="2" customFormat="1" ht="18.75" customHeight="1" hidden="1">
      <c r="A145" s="28"/>
      <c r="B145" s="32"/>
      <c r="C145" s="25">
        <f t="shared" si="22"/>
        <v>0</v>
      </c>
      <c r="D145" s="25">
        <f t="shared" si="23"/>
        <v>0</v>
      </c>
      <c r="E145" s="30"/>
      <c r="F145" s="30"/>
      <c r="G145" s="30"/>
      <c r="H145" s="32"/>
      <c r="I145" s="32"/>
      <c r="J145" s="25">
        <f t="shared" si="24"/>
        <v>0</v>
      </c>
      <c r="K145" s="32"/>
      <c r="L145" s="74"/>
      <c r="M145" s="32"/>
      <c r="N145" s="32"/>
      <c r="O145" s="32"/>
      <c r="P145" s="32"/>
      <c r="Q145" s="32"/>
      <c r="R145" s="32"/>
      <c r="S145" s="32"/>
      <c r="T145" s="32"/>
      <c r="U145" s="30"/>
      <c r="V145" s="30">
        <v>0</v>
      </c>
      <c r="W145" s="32"/>
      <c r="X145" s="32"/>
      <c r="Y145" s="32"/>
      <c r="Z145" s="25">
        <f t="shared" si="25"/>
        <v>0</v>
      </c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>
        <v>0</v>
      </c>
      <c r="AM145" s="32"/>
    </row>
    <row r="146" spans="1:39" s="2" customFormat="1" ht="18.75" customHeight="1" hidden="1">
      <c r="A146" s="28"/>
      <c r="B146" s="32"/>
      <c r="C146" s="25">
        <f t="shared" si="22"/>
        <v>0</v>
      </c>
      <c r="D146" s="25">
        <f t="shared" si="23"/>
        <v>0</v>
      </c>
      <c r="E146" s="30"/>
      <c r="F146" s="30"/>
      <c r="G146" s="30"/>
      <c r="H146" s="32"/>
      <c r="I146" s="32"/>
      <c r="J146" s="25">
        <f t="shared" si="24"/>
        <v>0</v>
      </c>
      <c r="K146" s="32"/>
      <c r="L146" s="74"/>
      <c r="M146" s="32"/>
      <c r="N146" s="32"/>
      <c r="O146" s="32"/>
      <c r="P146" s="32"/>
      <c r="Q146" s="32"/>
      <c r="R146" s="32"/>
      <c r="S146" s="32"/>
      <c r="T146" s="32"/>
      <c r="U146" s="30"/>
      <c r="V146" s="30">
        <v>0</v>
      </c>
      <c r="W146" s="32"/>
      <c r="X146" s="32"/>
      <c r="Y146" s="32"/>
      <c r="Z146" s="25">
        <f t="shared" si="25"/>
        <v>0</v>
      </c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>
        <v>0</v>
      </c>
      <c r="AM146" s="32"/>
    </row>
    <row r="147" spans="1:39" s="2" customFormat="1" ht="18.75" customHeight="1" hidden="1">
      <c r="A147" s="28"/>
      <c r="B147" s="32"/>
      <c r="C147" s="25">
        <f t="shared" si="22"/>
        <v>0</v>
      </c>
      <c r="D147" s="25">
        <f t="shared" si="23"/>
        <v>0</v>
      </c>
      <c r="E147" s="30"/>
      <c r="F147" s="30"/>
      <c r="G147" s="30"/>
      <c r="H147" s="32"/>
      <c r="I147" s="32"/>
      <c r="J147" s="25">
        <f t="shared" si="24"/>
        <v>0</v>
      </c>
      <c r="K147" s="32"/>
      <c r="L147" s="74"/>
      <c r="M147" s="32"/>
      <c r="N147" s="32"/>
      <c r="O147" s="32"/>
      <c r="P147" s="32"/>
      <c r="Q147" s="32"/>
      <c r="R147" s="32"/>
      <c r="S147" s="32"/>
      <c r="T147" s="32"/>
      <c r="U147" s="30"/>
      <c r="V147" s="30">
        <v>0</v>
      </c>
      <c r="W147" s="32"/>
      <c r="X147" s="32"/>
      <c r="Y147" s="32"/>
      <c r="Z147" s="25">
        <f t="shared" si="25"/>
        <v>0</v>
      </c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>
        <v>0</v>
      </c>
      <c r="AM147" s="32"/>
    </row>
    <row r="148" spans="1:39" s="2" customFormat="1" ht="18.75" customHeight="1" hidden="1">
      <c r="A148" s="28"/>
      <c r="B148" s="32"/>
      <c r="C148" s="25">
        <f t="shared" si="22"/>
        <v>0</v>
      </c>
      <c r="D148" s="25">
        <f t="shared" si="23"/>
        <v>0</v>
      </c>
      <c r="E148" s="30"/>
      <c r="F148" s="30"/>
      <c r="G148" s="30"/>
      <c r="H148" s="32"/>
      <c r="I148" s="32"/>
      <c r="J148" s="25">
        <f t="shared" si="24"/>
        <v>0</v>
      </c>
      <c r="K148" s="32"/>
      <c r="L148" s="74"/>
      <c r="M148" s="32"/>
      <c r="N148" s="32"/>
      <c r="O148" s="32"/>
      <c r="P148" s="32"/>
      <c r="Q148" s="32"/>
      <c r="R148" s="32"/>
      <c r="S148" s="32"/>
      <c r="T148" s="32"/>
      <c r="U148" s="30"/>
      <c r="V148" s="30">
        <v>0</v>
      </c>
      <c r="W148" s="32"/>
      <c r="X148" s="32"/>
      <c r="Y148" s="32"/>
      <c r="Z148" s="25">
        <f t="shared" si="25"/>
        <v>0</v>
      </c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>
        <v>0</v>
      </c>
      <c r="AM148" s="32"/>
    </row>
    <row r="149" spans="1:39" s="2" customFormat="1" ht="18.75" customHeight="1" hidden="1">
      <c r="A149" s="28"/>
      <c r="B149" s="32"/>
      <c r="C149" s="25">
        <f t="shared" si="22"/>
        <v>0</v>
      </c>
      <c r="D149" s="25">
        <f t="shared" si="23"/>
        <v>0</v>
      </c>
      <c r="E149" s="30"/>
      <c r="F149" s="30"/>
      <c r="G149" s="30"/>
      <c r="H149" s="32"/>
      <c r="I149" s="32"/>
      <c r="J149" s="25">
        <f t="shared" si="24"/>
        <v>0</v>
      </c>
      <c r="K149" s="32"/>
      <c r="L149" s="74"/>
      <c r="M149" s="32"/>
      <c r="N149" s="32"/>
      <c r="O149" s="32"/>
      <c r="P149" s="32"/>
      <c r="Q149" s="32"/>
      <c r="R149" s="32"/>
      <c r="S149" s="32"/>
      <c r="T149" s="32"/>
      <c r="U149" s="30"/>
      <c r="V149" s="30">
        <v>0</v>
      </c>
      <c r="W149" s="32"/>
      <c r="X149" s="32"/>
      <c r="Y149" s="32"/>
      <c r="Z149" s="25">
        <f t="shared" si="25"/>
        <v>0</v>
      </c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>
        <v>0</v>
      </c>
      <c r="AM149" s="32"/>
    </row>
    <row r="150" spans="1:39" s="2" customFormat="1" ht="18.75" customHeight="1" hidden="1">
      <c r="A150" s="28"/>
      <c r="B150" s="68"/>
      <c r="C150" s="25">
        <f t="shared" si="22"/>
        <v>0</v>
      </c>
      <c r="D150" s="25">
        <f t="shared" si="23"/>
        <v>0</v>
      </c>
      <c r="E150" s="30"/>
      <c r="F150" s="30"/>
      <c r="G150" s="30"/>
      <c r="H150" s="32"/>
      <c r="I150" s="32"/>
      <c r="J150" s="25">
        <f t="shared" si="24"/>
        <v>0</v>
      </c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0"/>
      <c r="V150" s="30">
        <v>0</v>
      </c>
      <c r="W150" s="32"/>
      <c r="X150" s="32"/>
      <c r="Y150" s="32"/>
      <c r="Z150" s="25">
        <f t="shared" si="25"/>
        <v>0</v>
      </c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>
        <v>0</v>
      </c>
      <c r="AM150" s="32"/>
    </row>
    <row r="151" spans="1:39" s="2" customFormat="1" ht="18.75" customHeight="1" hidden="1">
      <c r="A151" s="28"/>
      <c r="B151" s="32"/>
      <c r="C151" s="25">
        <f t="shared" si="22"/>
        <v>0</v>
      </c>
      <c r="D151" s="25">
        <f t="shared" si="23"/>
        <v>0</v>
      </c>
      <c r="E151" s="30"/>
      <c r="F151" s="30"/>
      <c r="G151" s="30"/>
      <c r="H151" s="32"/>
      <c r="I151" s="32"/>
      <c r="J151" s="25">
        <f t="shared" si="24"/>
        <v>0</v>
      </c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0"/>
      <c r="V151" s="30">
        <v>0</v>
      </c>
      <c r="W151" s="32"/>
      <c r="X151" s="32"/>
      <c r="Y151" s="32"/>
      <c r="Z151" s="25">
        <f t="shared" si="25"/>
        <v>0</v>
      </c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>
        <v>0</v>
      </c>
      <c r="AM151" s="32"/>
    </row>
    <row r="152" spans="1:39" s="2" customFormat="1" ht="18.75" customHeight="1">
      <c r="A152" s="23">
        <v>212</v>
      </c>
      <c r="B152" s="24" t="s">
        <v>145</v>
      </c>
      <c r="C152" s="25">
        <f t="shared" si="22"/>
        <v>7076.85888</v>
      </c>
      <c r="D152" s="25">
        <f t="shared" si="23"/>
        <v>5684.359799999999</v>
      </c>
      <c r="E152" s="25">
        <f aca="true" t="shared" si="26" ref="E152:AM152">SUM(E153,E156,E158,E160)</f>
        <v>1934.6136</v>
      </c>
      <c r="F152" s="25">
        <f t="shared" si="26"/>
        <v>1309.0104</v>
      </c>
      <c r="G152" s="25">
        <f t="shared" si="26"/>
        <v>161.2178</v>
      </c>
      <c r="H152" s="25">
        <f t="shared" si="26"/>
        <v>509.4200000000001</v>
      </c>
      <c r="I152" s="25">
        <f t="shared" si="26"/>
        <v>1770.0979999999997</v>
      </c>
      <c r="J152" s="25">
        <f t="shared" si="24"/>
        <v>1072.5204800000001</v>
      </c>
      <c r="K152" s="25">
        <f t="shared" si="26"/>
        <v>238.85</v>
      </c>
      <c r="L152" s="25">
        <f t="shared" si="26"/>
        <v>49.650000000000006</v>
      </c>
      <c r="M152" s="25">
        <f t="shared" si="26"/>
        <v>6.72</v>
      </c>
      <c r="N152" s="25">
        <f t="shared" si="26"/>
        <v>12.799999999999999</v>
      </c>
      <c r="O152" s="25">
        <f t="shared" si="26"/>
        <v>0</v>
      </c>
      <c r="P152" s="25">
        <f t="shared" si="26"/>
        <v>543.01</v>
      </c>
      <c r="Q152" s="25">
        <f t="shared" si="26"/>
        <v>0</v>
      </c>
      <c r="R152" s="25">
        <f t="shared" si="26"/>
        <v>0</v>
      </c>
      <c r="S152" s="25">
        <f t="shared" si="26"/>
        <v>0</v>
      </c>
      <c r="T152" s="25">
        <f t="shared" si="26"/>
        <v>0</v>
      </c>
      <c r="U152" s="25">
        <f t="shared" si="26"/>
        <v>64.87248000000001</v>
      </c>
      <c r="V152" s="25">
        <f t="shared" si="26"/>
        <v>8.268</v>
      </c>
      <c r="W152" s="25">
        <f t="shared" si="26"/>
        <v>111</v>
      </c>
      <c r="X152" s="25">
        <f t="shared" si="26"/>
        <v>36.120000000000005</v>
      </c>
      <c r="Y152" s="25">
        <f t="shared" si="26"/>
        <v>1.23</v>
      </c>
      <c r="Z152" s="25">
        <f t="shared" si="25"/>
        <v>319.97860000000003</v>
      </c>
      <c r="AA152" s="25">
        <f t="shared" si="26"/>
        <v>0</v>
      </c>
      <c r="AB152" s="25">
        <f t="shared" si="26"/>
        <v>0</v>
      </c>
      <c r="AC152" s="25">
        <f t="shared" si="26"/>
        <v>0</v>
      </c>
      <c r="AD152" s="25">
        <f t="shared" si="26"/>
        <v>0</v>
      </c>
      <c r="AE152" s="25">
        <f t="shared" si="26"/>
        <v>0</v>
      </c>
      <c r="AF152" s="25">
        <f t="shared" si="26"/>
        <v>216.14999999999998</v>
      </c>
      <c r="AG152" s="25">
        <f t="shared" si="26"/>
        <v>0</v>
      </c>
      <c r="AH152" s="25">
        <f t="shared" si="26"/>
        <v>0</v>
      </c>
      <c r="AI152" s="25">
        <f t="shared" si="26"/>
        <v>0</v>
      </c>
      <c r="AJ152" s="25">
        <f t="shared" si="26"/>
        <v>97.6276</v>
      </c>
      <c r="AK152" s="25">
        <f t="shared" si="26"/>
        <v>0</v>
      </c>
      <c r="AL152" s="25">
        <f t="shared" si="26"/>
        <v>6.200999999999999</v>
      </c>
      <c r="AM152" s="25">
        <f t="shared" si="26"/>
        <v>0</v>
      </c>
    </row>
    <row r="153" spans="1:39" s="2" customFormat="1" ht="18.75" customHeight="1">
      <c r="A153" s="23">
        <v>21201</v>
      </c>
      <c r="B153" s="26" t="s">
        <v>146</v>
      </c>
      <c r="C153" s="25">
        <f t="shared" si="22"/>
        <v>4086.3338759999992</v>
      </c>
      <c r="D153" s="25">
        <f t="shared" si="23"/>
        <v>3471.076499999999</v>
      </c>
      <c r="E153" s="27">
        <v>861.7763999999999</v>
      </c>
      <c r="F153" s="27">
        <v>586.6673999999999</v>
      </c>
      <c r="G153" s="27">
        <v>71.81469999999999</v>
      </c>
      <c r="H153" s="27">
        <v>470.7200000000001</v>
      </c>
      <c r="I153" s="27">
        <v>1480.0979999999997</v>
      </c>
      <c r="J153" s="25">
        <f t="shared" si="24"/>
        <v>484.9408760000001</v>
      </c>
      <c r="K153" s="27">
        <v>232.9</v>
      </c>
      <c r="L153" s="27">
        <v>35.6</v>
      </c>
      <c r="M153" s="27">
        <v>6.6</v>
      </c>
      <c r="N153" s="27">
        <v>11.6</v>
      </c>
      <c r="O153" s="27">
        <v>0</v>
      </c>
      <c r="P153" s="27">
        <v>21.6</v>
      </c>
      <c r="Q153" s="27">
        <v>0</v>
      </c>
      <c r="R153" s="27">
        <v>0</v>
      </c>
      <c r="S153" s="27">
        <v>0</v>
      </c>
      <c r="T153" s="27">
        <v>0</v>
      </c>
      <c r="U153" s="27">
        <v>28.968876</v>
      </c>
      <c r="V153" s="27">
        <v>3.492</v>
      </c>
      <c r="W153" s="27">
        <f>SUM(W154:W155)</f>
        <v>108</v>
      </c>
      <c r="X153" s="27">
        <v>36.120000000000005</v>
      </c>
      <c r="Y153" s="27">
        <v>0.06</v>
      </c>
      <c r="Z153" s="25">
        <f t="shared" si="25"/>
        <v>130.3165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87.85</v>
      </c>
      <c r="AG153" s="27">
        <v>0</v>
      </c>
      <c r="AH153" s="27">
        <v>0</v>
      </c>
      <c r="AI153" s="27">
        <v>0</v>
      </c>
      <c r="AJ153" s="27">
        <v>39.8475</v>
      </c>
      <c r="AK153" s="27">
        <v>0</v>
      </c>
      <c r="AL153" s="27">
        <v>2.6189999999999998</v>
      </c>
      <c r="AM153" s="27">
        <v>0</v>
      </c>
    </row>
    <row r="154" spans="1:39" s="2" customFormat="1" ht="18.75" customHeight="1">
      <c r="A154" s="28">
        <v>2120101</v>
      </c>
      <c r="B154" s="29" t="s">
        <v>147</v>
      </c>
      <c r="C154" s="25">
        <f t="shared" si="22"/>
        <v>3264.7724439999997</v>
      </c>
      <c r="D154" s="25">
        <f t="shared" si="23"/>
        <v>2842.7565999999997</v>
      </c>
      <c r="E154" s="27">
        <v>606.7967999999998</v>
      </c>
      <c r="F154" s="27">
        <v>412.17539999999997</v>
      </c>
      <c r="G154" s="27">
        <v>50.566399999999994</v>
      </c>
      <c r="H154" s="24">
        <v>446.7200000000001</v>
      </c>
      <c r="I154" s="24">
        <v>1326.4979999999998</v>
      </c>
      <c r="J154" s="25">
        <f t="shared" si="24"/>
        <v>329.36944399999993</v>
      </c>
      <c r="K154" s="24">
        <v>204.4</v>
      </c>
      <c r="L154" s="24">
        <v>35.6</v>
      </c>
      <c r="M154" s="24">
        <v>6.6</v>
      </c>
      <c r="N154" s="24">
        <v>11.6</v>
      </c>
      <c r="O154" s="24">
        <v>0</v>
      </c>
      <c r="P154" s="24">
        <v>21.6</v>
      </c>
      <c r="Q154" s="24">
        <v>0</v>
      </c>
      <c r="R154" s="24">
        <v>0</v>
      </c>
      <c r="S154" s="24">
        <v>0</v>
      </c>
      <c r="T154" s="24">
        <v>0</v>
      </c>
      <c r="U154" s="27">
        <v>20.379444</v>
      </c>
      <c r="V154" s="24">
        <v>2.46</v>
      </c>
      <c r="W154" s="24">
        <v>21</v>
      </c>
      <c r="X154" s="24">
        <v>5.7</v>
      </c>
      <c r="Y154" s="24">
        <v>0.03</v>
      </c>
      <c r="Z154" s="25">
        <f t="shared" si="25"/>
        <v>92.6464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62.45</v>
      </c>
      <c r="AG154" s="24">
        <v>0</v>
      </c>
      <c r="AH154" s="24">
        <v>0</v>
      </c>
      <c r="AI154" s="24">
        <v>0</v>
      </c>
      <c r="AJ154" s="24">
        <v>28.351399999999998</v>
      </c>
      <c r="AK154" s="24">
        <v>0</v>
      </c>
      <c r="AL154" s="24">
        <v>1.8449999999999995</v>
      </c>
      <c r="AM154" s="24">
        <v>0</v>
      </c>
    </row>
    <row r="155" spans="1:39" s="2" customFormat="1" ht="18.75" customHeight="1">
      <c r="A155" s="28">
        <v>2120104</v>
      </c>
      <c r="B155" s="29" t="s">
        <v>148</v>
      </c>
      <c r="C155" s="25">
        <f t="shared" si="22"/>
        <v>821.561432</v>
      </c>
      <c r="D155" s="25">
        <f t="shared" si="23"/>
        <v>628.3199</v>
      </c>
      <c r="E155" s="27">
        <v>254.97959999999998</v>
      </c>
      <c r="F155" s="27">
        <v>174.492</v>
      </c>
      <c r="G155" s="27">
        <v>21.2483</v>
      </c>
      <c r="H155" s="24">
        <v>24</v>
      </c>
      <c r="I155" s="24">
        <v>153.6</v>
      </c>
      <c r="J155" s="25">
        <f t="shared" si="24"/>
        <v>155.571432</v>
      </c>
      <c r="K155" s="24">
        <v>28.5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7">
        <v>8.589432</v>
      </c>
      <c r="V155" s="24">
        <v>1.032</v>
      </c>
      <c r="W155" s="24">
        <v>87</v>
      </c>
      <c r="X155" s="24">
        <v>30.42</v>
      </c>
      <c r="Y155" s="24">
        <v>0.03</v>
      </c>
      <c r="Z155" s="25">
        <f t="shared" si="25"/>
        <v>37.6701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25.4</v>
      </c>
      <c r="AG155" s="24">
        <v>0</v>
      </c>
      <c r="AH155" s="24">
        <v>0</v>
      </c>
      <c r="AI155" s="24">
        <v>0</v>
      </c>
      <c r="AJ155" s="24">
        <v>11.4961</v>
      </c>
      <c r="AK155" s="24">
        <v>0</v>
      </c>
      <c r="AL155" s="24">
        <v>0.774</v>
      </c>
      <c r="AM155" s="24">
        <v>0</v>
      </c>
    </row>
    <row r="156" spans="1:39" s="2" customFormat="1" ht="18.75" customHeight="1">
      <c r="A156" s="69">
        <v>2120399</v>
      </c>
      <c r="B156" s="24" t="s">
        <v>149</v>
      </c>
      <c r="C156" s="25">
        <f t="shared" si="22"/>
        <v>716.8407559999999</v>
      </c>
      <c r="D156" s="25">
        <f t="shared" si="23"/>
        <v>619.7772</v>
      </c>
      <c r="E156" s="70">
        <v>315.7728</v>
      </c>
      <c r="F156" s="70">
        <v>188.79</v>
      </c>
      <c r="G156" s="70">
        <v>26.3144</v>
      </c>
      <c r="H156" s="70">
        <v>15</v>
      </c>
      <c r="I156" s="70">
        <v>73.9</v>
      </c>
      <c r="J156" s="25">
        <f t="shared" si="24"/>
        <v>39.57525600000001</v>
      </c>
      <c r="K156" s="70">
        <v>5.95</v>
      </c>
      <c r="L156" s="70">
        <v>14.05</v>
      </c>
      <c r="M156" s="70">
        <v>0.12</v>
      </c>
      <c r="N156" s="70">
        <v>1.2</v>
      </c>
      <c r="O156" s="70">
        <v>0</v>
      </c>
      <c r="P156" s="70">
        <v>2.41</v>
      </c>
      <c r="Q156" s="70">
        <v>0</v>
      </c>
      <c r="R156" s="70">
        <v>0</v>
      </c>
      <c r="S156" s="70">
        <v>0</v>
      </c>
      <c r="T156" s="70">
        <v>0</v>
      </c>
      <c r="U156" s="58">
        <v>10.091256000000001</v>
      </c>
      <c r="V156" s="70">
        <v>1.584</v>
      </c>
      <c r="W156" s="70">
        <v>3</v>
      </c>
      <c r="X156" s="70">
        <v>0</v>
      </c>
      <c r="Y156" s="70">
        <v>1.17</v>
      </c>
      <c r="Z156" s="25">
        <f t="shared" si="25"/>
        <v>57.4883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0">
        <v>35.725</v>
      </c>
      <c r="AG156" s="70">
        <v>0</v>
      </c>
      <c r="AH156" s="70">
        <v>0</v>
      </c>
      <c r="AI156" s="70">
        <v>0</v>
      </c>
      <c r="AJ156" s="70">
        <v>20.5753</v>
      </c>
      <c r="AK156" s="58">
        <v>0</v>
      </c>
      <c r="AL156" s="70">
        <v>1.188</v>
      </c>
      <c r="AM156" s="70">
        <v>0</v>
      </c>
    </row>
    <row r="157" spans="1:39" s="2" customFormat="1" ht="18.75" customHeight="1">
      <c r="A157" s="69"/>
      <c r="B157" s="29" t="s">
        <v>150</v>
      </c>
      <c r="C157" s="25">
        <f t="shared" si="22"/>
        <v>716.8407559999999</v>
      </c>
      <c r="D157" s="25">
        <f t="shared" si="23"/>
        <v>619.7772</v>
      </c>
      <c r="E157" s="30">
        <v>315.7728</v>
      </c>
      <c r="F157" s="30">
        <v>188.79</v>
      </c>
      <c r="G157" s="30">
        <v>26.3144</v>
      </c>
      <c r="H157" s="31">
        <v>15</v>
      </c>
      <c r="I157" s="30">
        <v>73.9</v>
      </c>
      <c r="J157" s="25">
        <f t="shared" si="24"/>
        <v>39.57525600000001</v>
      </c>
      <c r="K157" s="32">
        <v>5.95</v>
      </c>
      <c r="L157" s="32">
        <v>14.05</v>
      </c>
      <c r="M157" s="75">
        <v>0.12</v>
      </c>
      <c r="N157" s="75">
        <v>1.2</v>
      </c>
      <c r="O157" s="76"/>
      <c r="P157" s="75">
        <v>2.41</v>
      </c>
      <c r="Q157" s="32"/>
      <c r="R157" s="32"/>
      <c r="S157" s="32"/>
      <c r="T157" s="29"/>
      <c r="U157" s="30">
        <v>10.091256000000001</v>
      </c>
      <c r="V157" s="30">
        <v>1.584</v>
      </c>
      <c r="W157" s="32">
        <v>3</v>
      </c>
      <c r="X157" s="32"/>
      <c r="Y157" s="32">
        <v>1.17</v>
      </c>
      <c r="Z157" s="25">
        <f t="shared" si="25"/>
        <v>57.4883</v>
      </c>
      <c r="AA157" s="32"/>
      <c r="AB157" s="32"/>
      <c r="AC157" s="32"/>
      <c r="AD157" s="32"/>
      <c r="AE157" s="32"/>
      <c r="AF157" s="30">
        <v>35.725</v>
      </c>
      <c r="AG157" s="32"/>
      <c r="AH157" s="32"/>
      <c r="AI157" s="32"/>
      <c r="AJ157" s="32">
        <v>20.5753</v>
      </c>
      <c r="AK157" s="30"/>
      <c r="AL157" s="32">
        <v>1.188</v>
      </c>
      <c r="AM157" s="32"/>
    </row>
    <row r="158" spans="1:39" s="2" customFormat="1" ht="18.75" customHeight="1">
      <c r="A158" s="69">
        <v>2120501</v>
      </c>
      <c r="B158" s="24" t="s">
        <v>151</v>
      </c>
      <c r="C158" s="25">
        <f t="shared" si="22"/>
        <v>1637.684248</v>
      </c>
      <c r="D158" s="25">
        <f t="shared" si="23"/>
        <v>1476.5061</v>
      </c>
      <c r="E158" s="58">
        <v>757.0644</v>
      </c>
      <c r="F158" s="58">
        <v>533.553</v>
      </c>
      <c r="G158" s="58">
        <v>63.0887</v>
      </c>
      <c r="H158" s="70">
        <v>23.7</v>
      </c>
      <c r="I158" s="70">
        <v>99.1</v>
      </c>
      <c r="J158" s="25">
        <f t="shared" si="24"/>
        <v>29.004348000000004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0">
        <v>0</v>
      </c>
      <c r="Q158" s="70">
        <v>0</v>
      </c>
      <c r="R158" s="70">
        <v>0</v>
      </c>
      <c r="S158" s="70">
        <v>0</v>
      </c>
      <c r="T158" s="70">
        <v>0</v>
      </c>
      <c r="U158" s="58">
        <v>25.812348000000004</v>
      </c>
      <c r="V158" s="70">
        <v>3.192</v>
      </c>
      <c r="W158" s="70">
        <v>0</v>
      </c>
      <c r="X158" s="70">
        <v>0</v>
      </c>
      <c r="Y158" s="70">
        <v>0</v>
      </c>
      <c r="Z158" s="25">
        <f t="shared" si="25"/>
        <v>132.1738</v>
      </c>
      <c r="AA158" s="70">
        <v>0</v>
      </c>
      <c r="AB158" s="70">
        <v>0</v>
      </c>
      <c r="AC158" s="70">
        <v>0</v>
      </c>
      <c r="AD158" s="70">
        <v>0</v>
      </c>
      <c r="AE158" s="70">
        <v>0</v>
      </c>
      <c r="AF158" s="70">
        <v>92.575</v>
      </c>
      <c r="AG158" s="70">
        <v>0</v>
      </c>
      <c r="AH158" s="70">
        <v>0</v>
      </c>
      <c r="AI158" s="70">
        <v>0</v>
      </c>
      <c r="AJ158" s="70">
        <v>37.2048</v>
      </c>
      <c r="AK158" s="70">
        <v>0</v>
      </c>
      <c r="AL158" s="70">
        <v>2.3939999999999997</v>
      </c>
      <c r="AM158" s="70">
        <v>0</v>
      </c>
    </row>
    <row r="159" spans="1:39" s="2" customFormat="1" ht="18.75" customHeight="1">
      <c r="A159" s="69"/>
      <c r="B159" s="29" t="s">
        <v>152</v>
      </c>
      <c r="C159" s="25">
        <f t="shared" si="22"/>
        <v>1637.684248</v>
      </c>
      <c r="D159" s="25">
        <f t="shared" si="23"/>
        <v>1476.5061</v>
      </c>
      <c r="E159" s="30">
        <v>757.0644</v>
      </c>
      <c r="F159" s="30">
        <v>533.553</v>
      </c>
      <c r="G159" s="30">
        <v>63.0887</v>
      </c>
      <c r="H159" s="32">
        <v>23.7</v>
      </c>
      <c r="I159" s="32">
        <v>99.1</v>
      </c>
      <c r="J159" s="25">
        <f t="shared" si="24"/>
        <v>29.004348000000004</v>
      </c>
      <c r="K159" s="32"/>
      <c r="L159" s="32"/>
      <c r="M159" s="32"/>
      <c r="N159" s="32"/>
      <c r="O159" s="32"/>
      <c r="P159" s="32"/>
      <c r="Q159" s="32"/>
      <c r="R159" s="32"/>
      <c r="S159" s="59"/>
      <c r="T159" s="32"/>
      <c r="U159" s="30">
        <v>25.812348000000004</v>
      </c>
      <c r="V159" s="30">
        <v>3.192</v>
      </c>
      <c r="W159" s="32"/>
      <c r="X159" s="32"/>
      <c r="Y159" s="32"/>
      <c r="Z159" s="25">
        <f t="shared" si="25"/>
        <v>132.1738</v>
      </c>
      <c r="AA159" s="32"/>
      <c r="AB159" s="32"/>
      <c r="AC159" s="32"/>
      <c r="AD159" s="32"/>
      <c r="AE159" s="32"/>
      <c r="AF159" s="30">
        <v>92.575</v>
      </c>
      <c r="AG159" s="32"/>
      <c r="AH159" s="32"/>
      <c r="AI159" s="32"/>
      <c r="AJ159" s="30">
        <v>37.2048</v>
      </c>
      <c r="AK159" s="32"/>
      <c r="AL159" s="32">
        <v>2.3939999999999997</v>
      </c>
      <c r="AM159" s="32"/>
    </row>
    <row r="160" spans="1:39" s="2" customFormat="1" ht="18.75" customHeight="1">
      <c r="A160" s="69">
        <v>2129999</v>
      </c>
      <c r="B160" s="33" t="s">
        <v>153</v>
      </c>
      <c r="C160" s="25">
        <f t="shared" si="22"/>
        <v>636</v>
      </c>
      <c r="D160" s="25">
        <f t="shared" si="23"/>
        <v>117</v>
      </c>
      <c r="E160" s="33">
        <v>0</v>
      </c>
      <c r="F160" s="33">
        <v>0</v>
      </c>
      <c r="G160" s="33">
        <v>0</v>
      </c>
      <c r="H160" s="33">
        <v>0</v>
      </c>
      <c r="I160" s="33">
        <v>117</v>
      </c>
      <c r="J160" s="25">
        <f t="shared" si="24"/>
        <v>519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519</v>
      </c>
      <c r="Q160" s="33">
        <v>0</v>
      </c>
      <c r="R160" s="33">
        <v>0</v>
      </c>
      <c r="S160" s="33">
        <v>0</v>
      </c>
      <c r="T160" s="33">
        <v>0</v>
      </c>
      <c r="U160" s="27">
        <v>0</v>
      </c>
      <c r="V160" s="33">
        <v>0</v>
      </c>
      <c r="W160" s="33">
        <v>0</v>
      </c>
      <c r="X160" s="33">
        <v>0</v>
      </c>
      <c r="Y160" s="33">
        <v>0</v>
      </c>
      <c r="Z160" s="25">
        <f t="shared" si="25"/>
        <v>0</v>
      </c>
      <c r="AA160" s="33">
        <v>0</v>
      </c>
      <c r="AB160" s="33">
        <v>0</v>
      </c>
      <c r="AC160" s="33">
        <v>0</v>
      </c>
      <c r="AD160" s="33">
        <v>0</v>
      </c>
      <c r="AE160" s="33">
        <v>0</v>
      </c>
      <c r="AF160" s="33">
        <v>0</v>
      </c>
      <c r="AG160" s="33">
        <v>0</v>
      </c>
      <c r="AH160" s="33">
        <v>0</v>
      </c>
      <c r="AI160" s="33">
        <v>0</v>
      </c>
      <c r="AJ160" s="33">
        <v>0</v>
      </c>
      <c r="AK160" s="33">
        <v>0</v>
      </c>
      <c r="AL160" s="33">
        <v>0</v>
      </c>
      <c r="AM160" s="33">
        <v>0</v>
      </c>
    </row>
    <row r="161" spans="1:39" s="2" customFormat="1" ht="18.75" customHeight="1">
      <c r="A161" s="28">
        <v>213</v>
      </c>
      <c r="B161" s="24" t="s">
        <v>154</v>
      </c>
      <c r="C161" s="25">
        <f t="shared" si="22"/>
        <v>848.640156</v>
      </c>
      <c r="D161" s="25">
        <f t="shared" si="23"/>
        <v>663.9722</v>
      </c>
      <c r="E161" s="25">
        <f aca="true" t="shared" si="27" ref="E161:AM161">SUM(E162,E165)</f>
        <v>367.6728</v>
      </c>
      <c r="F161" s="25">
        <f t="shared" si="27"/>
        <v>243.96</v>
      </c>
      <c r="G161" s="25">
        <f t="shared" si="27"/>
        <v>30.6394</v>
      </c>
      <c r="H161" s="25">
        <f t="shared" si="27"/>
        <v>0</v>
      </c>
      <c r="I161" s="25">
        <f t="shared" si="27"/>
        <v>21.7</v>
      </c>
      <c r="J161" s="25">
        <f t="shared" si="24"/>
        <v>125.128656</v>
      </c>
      <c r="K161" s="25">
        <f t="shared" si="27"/>
        <v>39.2</v>
      </c>
      <c r="L161" s="25">
        <f t="shared" si="27"/>
        <v>13.000000000000002</v>
      </c>
      <c r="M161" s="25">
        <f t="shared" si="27"/>
        <v>2</v>
      </c>
      <c r="N161" s="25">
        <f t="shared" si="27"/>
        <v>3.6</v>
      </c>
      <c r="O161" s="25">
        <f t="shared" si="27"/>
        <v>0</v>
      </c>
      <c r="P161" s="25">
        <f t="shared" si="27"/>
        <v>9.5</v>
      </c>
      <c r="Q161" s="25">
        <f t="shared" si="27"/>
        <v>0</v>
      </c>
      <c r="R161" s="25">
        <f t="shared" si="27"/>
        <v>0</v>
      </c>
      <c r="S161" s="25">
        <f t="shared" si="27"/>
        <v>2</v>
      </c>
      <c r="T161" s="25">
        <f t="shared" si="27"/>
        <v>0</v>
      </c>
      <c r="U161" s="25">
        <f t="shared" si="27"/>
        <v>12.232656</v>
      </c>
      <c r="V161" s="25">
        <f t="shared" si="27"/>
        <v>1.536</v>
      </c>
      <c r="W161" s="25">
        <f t="shared" si="27"/>
        <v>30</v>
      </c>
      <c r="X161" s="25">
        <f t="shared" si="27"/>
        <v>11.1</v>
      </c>
      <c r="Y161" s="25">
        <f t="shared" si="27"/>
        <v>0.9600000000000001</v>
      </c>
      <c r="Z161" s="25">
        <f t="shared" si="25"/>
        <v>59.5393</v>
      </c>
      <c r="AA161" s="25">
        <f t="shared" si="27"/>
        <v>0</v>
      </c>
      <c r="AB161" s="25">
        <f t="shared" si="27"/>
        <v>0</v>
      </c>
      <c r="AC161" s="25">
        <f t="shared" si="27"/>
        <v>0.86</v>
      </c>
      <c r="AD161" s="25">
        <f t="shared" si="27"/>
        <v>0</v>
      </c>
      <c r="AE161" s="25">
        <f t="shared" si="27"/>
        <v>0</v>
      </c>
      <c r="AF161" s="25">
        <f t="shared" si="27"/>
        <v>38.275</v>
      </c>
      <c r="AG161" s="25">
        <f t="shared" si="27"/>
        <v>0</v>
      </c>
      <c r="AH161" s="25">
        <f t="shared" si="27"/>
        <v>0</v>
      </c>
      <c r="AI161" s="25">
        <f t="shared" si="27"/>
        <v>0</v>
      </c>
      <c r="AJ161" s="25">
        <f t="shared" si="27"/>
        <v>19.252299999999998</v>
      </c>
      <c r="AK161" s="25">
        <f t="shared" si="27"/>
        <v>0</v>
      </c>
      <c r="AL161" s="25">
        <f t="shared" si="27"/>
        <v>1.152</v>
      </c>
      <c r="AM161" s="25">
        <f t="shared" si="27"/>
        <v>0</v>
      </c>
    </row>
    <row r="162" spans="1:39" s="2" customFormat="1" ht="18.75" customHeight="1">
      <c r="A162" s="23">
        <v>21301</v>
      </c>
      <c r="B162" s="23" t="s">
        <v>155</v>
      </c>
      <c r="C162" s="25">
        <f t="shared" si="22"/>
        <v>467.96833200000003</v>
      </c>
      <c r="D162" s="25">
        <f t="shared" si="23"/>
        <v>368.58590000000004</v>
      </c>
      <c r="E162" s="25">
        <f aca="true" t="shared" si="28" ref="E162:AM162">SUM(E163:E164)</f>
        <v>199.4916</v>
      </c>
      <c r="F162" s="25">
        <f t="shared" si="28"/>
        <v>136.77</v>
      </c>
      <c r="G162" s="25">
        <f t="shared" si="28"/>
        <v>16.624299999999998</v>
      </c>
      <c r="H162" s="25">
        <f t="shared" si="28"/>
        <v>0</v>
      </c>
      <c r="I162" s="25">
        <f t="shared" si="28"/>
        <v>15.7</v>
      </c>
      <c r="J162" s="25">
        <f t="shared" si="24"/>
        <v>65.51123199999999</v>
      </c>
      <c r="K162" s="25">
        <f t="shared" si="28"/>
        <v>20.4</v>
      </c>
      <c r="L162" s="25">
        <f t="shared" si="28"/>
        <v>10.600000000000001</v>
      </c>
      <c r="M162" s="25">
        <f t="shared" si="28"/>
        <v>0.5</v>
      </c>
      <c r="N162" s="25">
        <f t="shared" si="28"/>
        <v>1</v>
      </c>
      <c r="O162" s="25">
        <f t="shared" si="28"/>
        <v>0</v>
      </c>
      <c r="P162" s="25">
        <f t="shared" si="28"/>
        <v>4.6</v>
      </c>
      <c r="Q162" s="25">
        <f t="shared" si="28"/>
        <v>0</v>
      </c>
      <c r="R162" s="25">
        <f t="shared" si="28"/>
        <v>0</v>
      </c>
      <c r="S162" s="25">
        <f t="shared" si="28"/>
        <v>2</v>
      </c>
      <c r="T162" s="25">
        <f t="shared" si="28"/>
        <v>0</v>
      </c>
      <c r="U162" s="25">
        <f t="shared" si="28"/>
        <v>6.725232</v>
      </c>
      <c r="V162" s="25">
        <f t="shared" si="28"/>
        <v>0.756</v>
      </c>
      <c r="W162" s="25">
        <f t="shared" si="28"/>
        <v>15</v>
      </c>
      <c r="X162" s="25">
        <f t="shared" si="28"/>
        <v>3.36</v>
      </c>
      <c r="Y162" s="25">
        <f t="shared" si="28"/>
        <v>0.5700000000000001</v>
      </c>
      <c r="Z162" s="25">
        <f t="shared" si="25"/>
        <v>33.8712</v>
      </c>
      <c r="AA162" s="25">
        <f t="shared" si="28"/>
        <v>0</v>
      </c>
      <c r="AB162" s="25">
        <f t="shared" si="28"/>
        <v>0</v>
      </c>
      <c r="AC162" s="25">
        <f t="shared" si="28"/>
        <v>0.86</v>
      </c>
      <c r="AD162" s="25">
        <f t="shared" si="28"/>
        <v>0</v>
      </c>
      <c r="AE162" s="25">
        <f t="shared" si="28"/>
        <v>0</v>
      </c>
      <c r="AF162" s="25">
        <f t="shared" si="28"/>
        <v>22</v>
      </c>
      <c r="AG162" s="25">
        <f t="shared" si="28"/>
        <v>0</v>
      </c>
      <c r="AH162" s="25">
        <f t="shared" si="28"/>
        <v>0</v>
      </c>
      <c r="AI162" s="25">
        <f t="shared" si="28"/>
        <v>0</v>
      </c>
      <c r="AJ162" s="25">
        <f t="shared" si="28"/>
        <v>10.4442</v>
      </c>
      <c r="AK162" s="25">
        <f t="shared" si="28"/>
        <v>0</v>
      </c>
      <c r="AL162" s="25">
        <f t="shared" si="28"/>
        <v>0.567</v>
      </c>
      <c r="AM162" s="25">
        <f t="shared" si="28"/>
        <v>0</v>
      </c>
    </row>
    <row r="163" spans="1:39" s="2" customFormat="1" ht="18.75" customHeight="1">
      <c r="A163" s="28">
        <v>2130101</v>
      </c>
      <c r="B163" s="39" t="s">
        <v>156</v>
      </c>
      <c r="C163" s="25">
        <f t="shared" si="22"/>
        <v>89.74911199999998</v>
      </c>
      <c r="D163" s="25">
        <f t="shared" si="23"/>
        <v>65.6369</v>
      </c>
      <c r="E163" s="58">
        <v>37.5756</v>
      </c>
      <c r="F163" s="58">
        <v>24.93</v>
      </c>
      <c r="G163" s="58">
        <v>3.1313</v>
      </c>
      <c r="H163" s="58">
        <v>0</v>
      </c>
      <c r="I163" s="58">
        <v>0</v>
      </c>
      <c r="J163" s="25">
        <f t="shared" si="24"/>
        <v>17.254112</v>
      </c>
      <c r="K163" s="58">
        <v>4.45</v>
      </c>
      <c r="L163" s="58">
        <v>8.05</v>
      </c>
      <c r="M163" s="58">
        <v>0</v>
      </c>
      <c r="N163" s="58">
        <v>0</v>
      </c>
      <c r="O163" s="58">
        <v>0</v>
      </c>
      <c r="P163" s="58">
        <v>0</v>
      </c>
      <c r="Q163" s="58">
        <v>0</v>
      </c>
      <c r="R163" s="58">
        <v>0</v>
      </c>
      <c r="S163" s="58">
        <v>0</v>
      </c>
      <c r="T163" s="58">
        <v>0</v>
      </c>
      <c r="U163" s="58">
        <v>1.2501120000000001</v>
      </c>
      <c r="V163" s="58">
        <v>0.14400000000000002</v>
      </c>
      <c r="W163" s="58"/>
      <c r="X163" s="58">
        <v>3.36</v>
      </c>
      <c r="Y163" s="58">
        <v>0</v>
      </c>
      <c r="Z163" s="25">
        <f t="shared" si="25"/>
        <v>6.858099999999999</v>
      </c>
      <c r="AA163" s="58">
        <v>0</v>
      </c>
      <c r="AB163" s="58">
        <v>0</v>
      </c>
      <c r="AC163" s="58">
        <v>0</v>
      </c>
      <c r="AD163" s="58">
        <v>0</v>
      </c>
      <c r="AE163" s="58">
        <v>0</v>
      </c>
      <c r="AF163" s="58">
        <v>5.25</v>
      </c>
      <c r="AG163" s="58">
        <v>0</v>
      </c>
      <c r="AH163" s="58">
        <v>0</v>
      </c>
      <c r="AI163" s="58">
        <v>0</v>
      </c>
      <c r="AJ163" s="58">
        <v>1.5001</v>
      </c>
      <c r="AK163" s="58">
        <v>0</v>
      </c>
      <c r="AL163" s="58">
        <v>0.10799999999999998</v>
      </c>
      <c r="AM163" s="58">
        <v>0</v>
      </c>
    </row>
    <row r="164" spans="1:39" s="2" customFormat="1" ht="18.75" customHeight="1">
      <c r="A164" s="28">
        <v>2130104</v>
      </c>
      <c r="B164" s="32" t="s">
        <v>157</v>
      </c>
      <c r="C164" s="25">
        <f t="shared" si="22"/>
        <v>378.21921999999995</v>
      </c>
      <c r="D164" s="25">
        <f t="shared" si="23"/>
        <v>302.94899999999996</v>
      </c>
      <c r="E164" s="30">
        <v>161.916</v>
      </c>
      <c r="F164" s="30">
        <v>111.84</v>
      </c>
      <c r="G164" s="30">
        <v>13.492999999999999</v>
      </c>
      <c r="H164" s="34">
        <v>0</v>
      </c>
      <c r="I164" s="31">
        <v>15.7</v>
      </c>
      <c r="J164" s="25">
        <f t="shared" si="24"/>
        <v>48.25712</v>
      </c>
      <c r="K164" s="34">
        <v>15.95</v>
      </c>
      <c r="L164" s="34">
        <v>2.55</v>
      </c>
      <c r="M164" s="34">
        <v>0.5</v>
      </c>
      <c r="N164" s="34">
        <v>1</v>
      </c>
      <c r="O164" s="34">
        <v>0</v>
      </c>
      <c r="P164" s="34">
        <v>4.6</v>
      </c>
      <c r="Q164" s="63">
        <v>0</v>
      </c>
      <c r="R164" s="63">
        <v>0</v>
      </c>
      <c r="S164" s="63">
        <v>2</v>
      </c>
      <c r="T164" s="63">
        <v>0</v>
      </c>
      <c r="U164" s="30">
        <v>5.47512</v>
      </c>
      <c r="V164" s="30">
        <v>0.612</v>
      </c>
      <c r="W164" s="32">
        <v>15</v>
      </c>
      <c r="X164" s="32">
        <v>0</v>
      </c>
      <c r="Y164" s="32">
        <v>0.5700000000000001</v>
      </c>
      <c r="Z164" s="25">
        <f t="shared" si="25"/>
        <v>27.013099999999998</v>
      </c>
      <c r="AA164" s="32">
        <v>0</v>
      </c>
      <c r="AB164" s="32">
        <v>0</v>
      </c>
      <c r="AC164" s="32">
        <v>0.86</v>
      </c>
      <c r="AD164" s="32">
        <v>0</v>
      </c>
      <c r="AE164" s="32">
        <v>0</v>
      </c>
      <c r="AF164" s="32">
        <v>16.75</v>
      </c>
      <c r="AG164" s="32">
        <v>0</v>
      </c>
      <c r="AH164" s="32">
        <v>0</v>
      </c>
      <c r="AI164" s="32">
        <v>0</v>
      </c>
      <c r="AJ164" s="30">
        <v>8.9441</v>
      </c>
      <c r="AK164" s="32">
        <v>0</v>
      </c>
      <c r="AL164" s="31">
        <v>0.45899999999999996</v>
      </c>
      <c r="AM164" s="32">
        <v>0</v>
      </c>
    </row>
    <row r="165" spans="1:39" s="2" customFormat="1" ht="18.75" customHeight="1">
      <c r="A165" s="23">
        <v>21303</v>
      </c>
      <c r="B165" s="24" t="s">
        <v>158</v>
      </c>
      <c r="C165" s="25">
        <f t="shared" si="22"/>
        <v>380.671824</v>
      </c>
      <c r="D165" s="25">
        <f t="shared" si="23"/>
        <v>295.3863</v>
      </c>
      <c r="E165" s="25">
        <f aca="true" t="shared" si="29" ref="E165:AM165">SUM(E166:E169)</f>
        <v>168.1812</v>
      </c>
      <c r="F165" s="25">
        <f t="shared" si="29"/>
        <v>107.19</v>
      </c>
      <c r="G165" s="25">
        <f t="shared" si="29"/>
        <v>14.0151</v>
      </c>
      <c r="H165" s="25">
        <f t="shared" si="29"/>
        <v>0</v>
      </c>
      <c r="I165" s="25">
        <f t="shared" si="29"/>
        <v>6</v>
      </c>
      <c r="J165" s="25">
        <f t="shared" si="24"/>
        <v>59.61742400000001</v>
      </c>
      <c r="K165" s="25">
        <f t="shared" si="29"/>
        <v>18.8</v>
      </c>
      <c r="L165" s="25">
        <f t="shared" si="29"/>
        <v>2.4</v>
      </c>
      <c r="M165" s="25">
        <f t="shared" si="29"/>
        <v>1.5</v>
      </c>
      <c r="N165" s="25">
        <f t="shared" si="29"/>
        <v>2.6</v>
      </c>
      <c r="O165" s="25">
        <f t="shared" si="29"/>
        <v>0</v>
      </c>
      <c r="P165" s="25">
        <f t="shared" si="29"/>
        <v>4.9</v>
      </c>
      <c r="Q165" s="25">
        <f t="shared" si="29"/>
        <v>0</v>
      </c>
      <c r="R165" s="25">
        <f t="shared" si="29"/>
        <v>0</v>
      </c>
      <c r="S165" s="25">
        <f t="shared" si="29"/>
        <v>0</v>
      </c>
      <c r="T165" s="25">
        <f t="shared" si="29"/>
        <v>0</v>
      </c>
      <c r="U165" s="25">
        <f t="shared" si="29"/>
        <v>5.507424</v>
      </c>
      <c r="V165" s="25">
        <f t="shared" si="29"/>
        <v>0.78</v>
      </c>
      <c r="W165" s="25">
        <f t="shared" si="29"/>
        <v>15</v>
      </c>
      <c r="X165" s="25">
        <f t="shared" si="29"/>
        <v>7.74</v>
      </c>
      <c r="Y165" s="25">
        <f t="shared" si="29"/>
        <v>0.39</v>
      </c>
      <c r="Z165" s="25">
        <f t="shared" si="25"/>
        <v>25.6681</v>
      </c>
      <c r="AA165" s="25">
        <f t="shared" si="29"/>
        <v>0</v>
      </c>
      <c r="AB165" s="25">
        <f t="shared" si="29"/>
        <v>0</v>
      </c>
      <c r="AC165" s="25">
        <f t="shared" si="29"/>
        <v>0</v>
      </c>
      <c r="AD165" s="25">
        <f t="shared" si="29"/>
        <v>0</v>
      </c>
      <c r="AE165" s="25">
        <f t="shared" si="29"/>
        <v>0</v>
      </c>
      <c r="AF165" s="25">
        <f t="shared" si="29"/>
        <v>16.275</v>
      </c>
      <c r="AG165" s="25">
        <f t="shared" si="29"/>
        <v>0</v>
      </c>
      <c r="AH165" s="25">
        <f t="shared" si="29"/>
        <v>0</v>
      </c>
      <c r="AI165" s="25">
        <f t="shared" si="29"/>
        <v>0</v>
      </c>
      <c r="AJ165" s="25">
        <f t="shared" si="29"/>
        <v>8.8081</v>
      </c>
      <c r="AK165" s="25">
        <f t="shared" si="29"/>
        <v>0</v>
      </c>
      <c r="AL165" s="25">
        <f t="shared" si="29"/>
        <v>0.585</v>
      </c>
      <c r="AM165" s="25">
        <f t="shared" si="29"/>
        <v>0</v>
      </c>
    </row>
    <row r="166" spans="1:39" s="2" customFormat="1" ht="21" customHeight="1">
      <c r="A166" s="23">
        <v>2130301</v>
      </c>
      <c r="B166" s="39" t="s">
        <v>54</v>
      </c>
      <c r="C166" s="25">
        <f t="shared" si="22"/>
        <v>113.976732</v>
      </c>
      <c r="D166" s="25">
        <f t="shared" si="23"/>
        <v>82.7359</v>
      </c>
      <c r="E166" s="30">
        <v>46.1316</v>
      </c>
      <c r="F166" s="30">
        <v>26.76</v>
      </c>
      <c r="G166" s="30">
        <v>3.8443</v>
      </c>
      <c r="H166" s="30">
        <v>0</v>
      </c>
      <c r="I166" s="30">
        <v>6</v>
      </c>
      <c r="J166" s="25">
        <f t="shared" si="24"/>
        <v>23.441831999999998</v>
      </c>
      <c r="K166" s="30">
        <v>7.6</v>
      </c>
      <c r="L166" s="30">
        <v>2.4</v>
      </c>
      <c r="M166" s="30">
        <v>0.5</v>
      </c>
      <c r="N166" s="30">
        <v>1</v>
      </c>
      <c r="O166" s="30">
        <v>0</v>
      </c>
      <c r="P166" s="30">
        <v>2.6</v>
      </c>
      <c r="Q166" s="30">
        <v>0</v>
      </c>
      <c r="R166" s="30">
        <v>0</v>
      </c>
      <c r="S166" s="30">
        <v>0</v>
      </c>
      <c r="T166" s="30">
        <v>0</v>
      </c>
      <c r="U166" s="30">
        <v>1.457832</v>
      </c>
      <c r="V166" s="30">
        <v>0.14400000000000002</v>
      </c>
      <c r="W166" s="30">
        <v>0</v>
      </c>
      <c r="X166" s="30">
        <v>7.74</v>
      </c>
      <c r="Y166" s="30">
        <v>0</v>
      </c>
      <c r="Z166" s="25">
        <f t="shared" si="25"/>
        <v>7.7989999999999995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5.85</v>
      </c>
      <c r="AG166" s="30">
        <v>0</v>
      </c>
      <c r="AH166" s="30">
        <v>0</v>
      </c>
      <c r="AI166" s="30">
        <v>0</v>
      </c>
      <c r="AJ166" s="30">
        <v>1.841</v>
      </c>
      <c r="AK166" s="30">
        <v>0</v>
      </c>
      <c r="AL166" s="30">
        <v>0.10799999999999998</v>
      </c>
      <c r="AM166" s="30">
        <v>0</v>
      </c>
    </row>
    <row r="167" spans="1:39" s="2" customFormat="1" ht="18.75" customHeight="1">
      <c r="A167" s="23">
        <v>2130306</v>
      </c>
      <c r="B167" s="29" t="s">
        <v>159</v>
      </c>
      <c r="C167" s="25">
        <f t="shared" si="22"/>
        <v>209.905848</v>
      </c>
      <c r="D167" s="25">
        <f t="shared" si="23"/>
        <v>168.8451</v>
      </c>
      <c r="E167" s="70">
        <v>97.9524</v>
      </c>
      <c r="F167" s="70">
        <v>62.73</v>
      </c>
      <c r="G167" s="70">
        <v>8.1627</v>
      </c>
      <c r="H167" s="70">
        <v>0</v>
      </c>
      <c r="I167" s="70">
        <v>0</v>
      </c>
      <c r="J167" s="25">
        <f t="shared" si="24"/>
        <v>27.581648</v>
      </c>
      <c r="K167" s="70">
        <v>8.05</v>
      </c>
      <c r="L167" s="70">
        <v>0</v>
      </c>
      <c r="M167" s="70">
        <v>0.5</v>
      </c>
      <c r="N167" s="70">
        <v>1.1</v>
      </c>
      <c r="O167" s="70">
        <v>0</v>
      </c>
      <c r="P167" s="70">
        <v>1.8</v>
      </c>
      <c r="Q167" s="70">
        <v>0</v>
      </c>
      <c r="R167" s="70">
        <v>0</v>
      </c>
      <c r="S167" s="70">
        <v>0</v>
      </c>
      <c r="T167" s="70">
        <v>0</v>
      </c>
      <c r="U167" s="58">
        <v>3.213648</v>
      </c>
      <c r="V167" s="70">
        <v>0.528</v>
      </c>
      <c r="W167" s="70">
        <v>12</v>
      </c>
      <c r="X167" s="70">
        <v>0</v>
      </c>
      <c r="Y167" s="70">
        <v>0.39</v>
      </c>
      <c r="Z167" s="25">
        <f t="shared" si="25"/>
        <v>13.4791</v>
      </c>
      <c r="AA167" s="70">
        <v>0</v>
      </c>
      <c r="AB167" s="70">
        <v>0</v>
      </c>
      <c r="AC167" s="70">
        <v>0</v>
      </c>
      <c r="AD167" s="70">
        <v>0</v>
      </c>
      <c r="AE167" s="70">
        <v>0</v>
      </c>
      <c r="AF167" s="70">
        <v>7.425</v>
      </c>
      <c r="AG167" s="70">
        <v>0</v>
      </c>
      <c r="AH167" s="70">
        <v>0</v>
      </c>
      <c r="AI167" s="70">
        <v>0</v>
      </c>
      <c r="AJ167" s="70">
        <v>5.6581</v>
      </c>
      <c r="AK167" s="70">
        <v>0</v>
      </c>
      <c r="AL167" s="70">
        <v>0.39599999999999996</v>
      </c>
      <c r="AM167" s="70">
        <v>0</v>
      </c>
    </row>
    <row r="168" spans="1:39" s="2" customFormat="1" ht="18.75" customHeight="1">
      <c r="A168" s="23">
        <v>2130311</v>
      </c>
      <c r="B168" s="29" t="s">
        <v>160</v>
      </c>
      <c r="C168" s="25">
        <f t="shared" si="22"/>
        <v>56.789244000000004</v>
      </c>
      <c r="D168" s="25">
        <f t="shared" si="23"/>
        <v>43.8053</v>
      </c>
      <c r="E168" s="58">
        <v>24.0972</v>
      </c>
      <c r="F168" s="58">
        <v>17.7</v>
      </c>
      <c r="G168" s="58">
        <v>2.0081</v>
      </c>
      <c r="H168" s="58">
        <v>0</v>
      </c>
      <c r="I168" s="58">
        <v>0</v>
      </c>
      <c r="J168" s="25">
        <f t="shared" si="24"/>
        <v>8.593944</v>
      </c>
      <c r="K168" s="58">
        <v>3.15</v>
      </c>
      <c r="L168" s="58">
        <v>0</v>
      </c>
      <c r="M168" s="58">
        <v>0.5</v>
      </c>
      <c r="N168" s="58">
        <v>0.5</v>
      </c>
      <c r="O168" s="58">
        <v>0</v>
      </c>
      <c r="P168" s="58">
        <v>0.5</v>
      </c>
      <c r="Q168" s="58">
        <v>0</v>
      </c>
      <c r="R168" s="58">
        <v>0</v>
      </c>
      <c r="S168" s="58">
        <v>0</v>
      </c>
      <c r="T168" s="58">
        <v>0</v>
      </c>
      <c r="U168" s="58">
        <v>0.8359440000000001</v>
      </c>
      <c r="V168" s="58">
        <v>0.108</v>
      </c>
      <c r="W168" s="58">
        <v>3</v>
      </c>
      <c r="X168" s="58">
        <v>0</v>
      </c>
      <c r="Y168" s="58">
        <v>0</v>
      </c>
      <c r="Z168" s="25">
        <f t="shared" si="25"/>
        <v>4.390000000000001</v>
      </c>
      <c r="AA168" s="58">
        <v>0</v>
      </c>
      <c r="AB168" s="58">
        <v>0</v>
      </c>
      <c r="AC168" s="58">
        <v>0</v>
      </c>
      <c r="AD168" s="58">
        <v>0</v>
      </c>
      <c r="AE168" s="58">
        <v>0</v>
      </c>
      <c r="AF168" s="58">
        <v>3</v>
      </c>
      <c r="AG168" s="58">
        <v>0</v>
      </c>
      <c r="AH168" s="58">
        <v>0</v>
      </c>
      <c r="AI168" s="58">
        <v>0</v>
      </c>
      <c r="AJ168" s="58">
        <v>1.309</v>
      </c>
      <c r="AK168" s="58">
        <v>0</v>
      </c>
      <c r="AL168" s="58">
        <v>0.08099999999999999</v>
      </c>
      <c r="AM168" s="58">
        <v>0</v>
      </c>
    </row>
    <row r="169" spans="1:39" s="2" customFormat="1" ht="18.75" customHeight="1">
      <c r="A169" s="23">
        <v>2130399</v>
      </c>
      <c r="B169" s="32" t="s">
        <v>161</v>
      </c>
      <c r="C169" s="25">
        <f t="shared" si="22"/>
        <v>0</v>
      </c>
      <c r="D169" s="25">
        <f t="shared" si="23"/>
        <v>0</v>
      </c>
      <c r="E169" s="30"/>
      <c r="F169" s="30"/>
      <c r="G169" s="30"/>
      <c r="H169" s="32"/>
      <c r="I169" s="32"/>
      <c r="J169" s="25">
        <f t="shared" si="24"/>
        <v>0</v>
      </c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0"/>
      <c r="V169" s="30">
        <v>0</v>
      </c>
      <c r="W169" s="32"/>
      <c r="X169" s="32"/>
      <c r="Y169" s="32"/>
      <c r="Z169" s="25">
        <f t="shared" si="25"/>
        <v>0</v>
      </c>
      <c r="AA169" s="32"/>
      <c r="AB169" s="32"/>
      <c r="AC169" s="32"/>
      <c r="AD169" s="32"/>
      <c r="AE169" s="32"/>
      <c r="AF169" s="32"/>
      <c r="AG169" s="32"/>
      <c r="AH169" s="32"/>
      <c r="AI169" s="32"/>
      <c r="AJ169" s="30"/>
      <c r="AK169" s="30"/>
      <c r="AL169" s="30">
        <v>0</v>
      </c>
      <c r="AM169" s="32"/>
    </row>
    <row r="170" spans="1:39" s="3" customFormat="1" ht="18.75" customHeight="1">
      <c r="A170" s="23">
        <v>214</v>
      </c>
      <c r="B170" s="24" t="s">
        <v>162</v>
      </c>
      <c r="C170" s="25">
        <f t="shared" si="22"/>
        <v>701.793764</v>
      </c>
      <c r="D170" s="25">
        <f t="shared" si="23"/>
        <v>205.31079999999997</v>
      </c>
      <c r="E170" s="27">
        <v>116.9712</v>
      </c>
      <c r="F170" s="27">
        <v>69.192</v>
      </c>
      <c r="G170" s="27">
        <v>9.7476</v>
      </c>
      <c r="H170" s="24">
        <v>2.2</v>
      </c>
      <c r="I170" s="24">
        <v>7.2</v>
      </c>
      <c r="J170" s="25">
        <f t="shared" si="24"/>
        <v>477.931264</v>
      </c>
      <c r="K170" s="24">
        <v>412</v>
      </c>
      <c r="L170" s="24">
        <v>0</v>
      </c>
      <c r="M170" s="24">
        <v>3.8</v>
      </c>
      <c r="N170" s="24">
        <v>6</v>
      </c>
      <c r="O170" s="24">
        <v>0</v>
      </c>
      <c r="P170" s="24">
        <v>8</v>
      </c>
      <c r="Q170" s="24">
        <v>12</v>
      </c>
      <c r="R170" s="24">
        <v>0</v>
      </c>
      <c r="S170" s="24">
        <v>0</v>
      </c>
      <c r="T170" s="24">
        <v>0</v>
      </c>
      <c r="U170" s="27">
        <v>3.723264</v>
      </c>
      <c r="V170" s="24">
        <v>0.40800000000000003</v>
      </c>
      <c r="W170" s="24">
        <v>0</v>
      </c>
      <c r="X170" s="24">
        <v>0</v>
      </c>
      <c r="Y170" s="24">
        <v>32</v>
      </c>
      <c r="Z170" s="25">
        <f t="shared" si="25"/>
        <v>18.5517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  <c r="AF170" s="24">
        <v>12.1</v>
      </c>
      <c r="AG170" s="24">
        <v>0</v>
      </c>
      <c r="AH170" s="24">
        <v>0</v>
      </c>
      <c r="AI170" s="24">
        <v>0</v>
      </c>
      <c r="AJ170" s="24">
        <v>6.1457</v>
      </c>
      <c r="AK170" s="24">
        <v>0</v>
      </c>
      <c r="AL170" s="24">
        <v>0.306</v>
      </c>
      <c r="AM170" s="24">
        <v>0</v>
      </c>
    </row>
    <row r="171" spans="1:39" s="3" customFormat="1" ht="18.75" customHeight="1">
      <c r="A171" s="71">
        <v>2140199</v>
      </c>
      <c r="B171" s="72" t="s">
        <v>163</v>
      </c>
      <c r="C171" s="25">
        <f t="shared" si="22"/>
        <v>701.793764</v>
      </c>
      <c r="D171" s="25">
        <f t="shared" si="23"/>
        <v>205.31079999999997</v>
      </c>
      <c r="E171" s="27">
        <v>116.9712</v>
      </c>
      <c r="F171" s="27">
        <v>69.192</v>
      </c>
      <c r="G171" s="27">
        <v>9.7476</v>
      </c>
      <c r="H171" s="24">
        <v>2.2</v>
      </c>
      <c r="I171" s="24">
        <v>7.2</v>
      </c>
      <c r="J171" s="25">
        <f t="shared" si="24"/>
        <v>477.931264</v>
      </c>
      <c r="K171" s="24">
        <v>412</v>
      </c>
      <c r="L171" s="24">
        <v>0</v>
      </c>
      <c r="M171" s="24">
        <v>3.8</v>
      </c>
      <c r="N171" s="24">
        <v>6</v>
      </c>
      <c r="O171" s="24">
        <v>0</v>
      </c>
      <c r="P171" s="24">
        <v>8</v>
      </c>
      <c r="Q171" s="24">
        <v>12</v>
      </c>
      <c r="R171" s="24">
        <v>0</v>
      </c>
      <c r="S171" s="24">
        <v>0</v>
      </c>
      <c r="T171" s="24">
        <v>0</v>
      </c>
      <c r="U171" s="27">
        <v>3.723264</v>
      </c>
      <c r="V171" s="24">
        <v>0.40800000000000003</v>
      </c>
      <c r="W171" s="24">
        <v>0</v>
      </c>
      <c r="X171" s="24">
        <v>0</v>
      </c>
      <c r="Y171" s="24">
        <v>32</v>
      </c>
      <c r="Z171" s="25">
        <f t="shared" si="25"/>
        <v>18.5517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  <c r="AF171" s="24">
        <v>12.1</v>
      </c>
      <c r="AG171" s="24">
        <v>0</v>
      </c>
      <c r="AH171" s="24">
        <v>0</v>
      </c>
      <c r="AI171" s="24">
        <v>0</v>
      </c>
      <c r="AJ171" s="24">
        <v>6.1457</v>
      </c>
      <c r="AK171" s="24">
        <v>0</v>
      </c>
      <c r="AL171" s="24">
        <v>0.306</v>
      </c>
      <c r="AM171" s="24">
        <v>0</v>
      </c>
    </row>
    <row r="172" spans="1:39" s="2" customFormat="1" ht="18.75" customHeight="1">
      <c r="A172" s="23">
        <v>220</v>
      </c>
      <c r="B172" s="24" t="s">
        <v>164</v>
      </c>
      <c r="C172" s="25">
        <f t="shared" si="22"/>
        <v>47.156071999999995</v>
      </c>
      <c r="D172" s="25">
        <f t="shared" si="23"/>
        <v>18.5414</v>
      </c>
      <c r="E172" s="27">
        <v>9.6936</v>
      </c>
      <c r="F172" s="27">
        <v>8.04</v>
      </c>
      <c r="G172" s="27">
        <v>0.8078</v>
      </c>
      <c r="H172" s="24">
        <v>0</v>
      </c>
      <c r="I172" s="24">
        <v>0</v>
      </c>
      <c r="J172" s="25">
        <f t="shared" si="24"/>
        <v>8.402671999999999</v>
      </c>
      <c r="K172" s="24">
        <v>1.4</v>
      </c>
      <c r="L172" s="24">
        <v>3.6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7">
        <v>0.354672</v>
      </c>
      <c r="V172" s="30">
        <v>0.048</v>
      </c>
      <c r="W172" s="24">
        <v>3</v>
      </c>
      <c r="X172" s="24">
        <v>0</v>
      </c>
      <c r="Y172" s="24">
        <v>0</v>
      </c>
      <c r="Z172" s="25">
        <f t="shared" si="25"/>
        <v>20.212</v>
      </c>
      <c r="AA172" s="24">
        <v>0</v>
      </c>
      <c r="AB172" s="24">
        <v>0</v>
      </c>
      <c r="AC172" s="24">
        <v>0</v>
      </c>
      <c r="AD172" s="24">
        <v>0</v>
      </c>
      <c r="AE172" s="24">
        <v>0</v>
      </c>
      <c r="AF172" s="24">
        <v>19.7</v>
      </c>
      <c r="AG172" s="24">
        <v>0</v>
      </c>
      <c r="AH172" s="24">
        <v>0</v>
      </c>
      <c r="AI172" s="24">
        <v>0</v>
      </c>
      <c r="AJ172" s="27">
        <v>0.476</v>
      </c>
      <c r="AK172" s="27">
        <v>0</v>
      </c>
      <c r="AL172" s="27">
        <v>0.036</v>
      </c>
      <c r="AM172" s="24">
        <v>0</v>
      </c>
    </row>
    <row r="173" spans="1:39" s="2" customFormat="1" ht="18.75" customHeight="1">
      <c r="A173" s="23">
        <v>2200101</v>
      </c>
      <c r="B173" s="28" t="s">
        <v>165</v>
      </c>
      <c r="C173" s="25">
        <f t="shared" si="22"/>
        <v>47.156071999999995</v>
      </c>
      <c r="D173" s="25">
        <f t="shared" si="23"/>
        <v>18.5414</v>
      </c>
      <c r="E173" s="30">
        <v>9.6936</v>
      </c>
      <c r="F173" s="30">
        <v>8.04</v>
      </c>
      <c r="G173" s="30">
        <v>0.8078</v>
      </c>
      <c r="H173" s="32">
        <v>0</v>
      </c>
      <c r="I173" s="32">
        <v>0</v>
      </c>
      <c r="J173" s="25">
        <f t="shared" si="24"/>
        <v>8.402671999999999</v>
      </c>
      <c r="K173" s="32">
        <v>1.4</v>
      </c>
      <c r="L173" s="32">
        <v>3.6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0">
        <v>0.354672</v>
      </c>
      <c r="V173" s="30">
        <v>0.048</v>
      </c>
      <c r="W173" s="32">
        <v>3</v>
      </c>
      <c r="X173" s="32">
        <v>0</v>
      </c>
      <c r="Y173" s="32">
        <v>0</v>
      </c>
      <c r="Z173" s="25">
        <f t="shared" si="25"/>
        <v>20.212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19.7</v>
      </c>
      <c r="AG173" s="32">
        <v>0</v>
      </c>
      <c r="AH173" s="32">
        <v>0</v>
      </c>
      <c r="AI173" s="32">
        <v>0</v>
      </c>
      <c r="AJ173" s="30">
        <v>0.476</v>
      </c>
      <c r="AK173" s="30">
        <v>0</v>
      </c>
      <c r="AL173" s="30">
        <v>0.036</v>
      </c>
      <c r="AM173" s="32">
        <v>0</v>
      </c>
    </row>
    <row r="174" spans="1:39" s="2" customFormat="1" ht="19.5" customHeight="1">
      <c r="A174" s="28"/>
      <c r="B174" s="73" t="s">
        <v>166</v>
      </c>
      <c r="C174" s="33">
        <f aca="true" t="shared" si="30" ref="C174:AM174">SUM(C6,C77,C79,C92,C101,C105,C112,C128,C141,C152,C161,C170,C172)</f>
        <v>44152.36341880001</v>
      </c>
      <c r="D174" s="33">
        <f t="shared" si="30"/>
        <v>30070.10611</v>
      </c>
      <c r="E174" s="33">
        <f t="shared" si="30"/>
        <v>13906.856839999999</v>
      </c>
      <c r="F174" s="33">
        <f t="shared" si="30"/>
        <v>8440.6932</v>
      </c>
      <c r="G174" s="33">
        <f t="shared" si="30"/>
        <v>1142.23807</v>
      </c>
      <c r="H174" s="33">
        <f t="shared" si="30"/>
        <v>2763.75</v>
      </c>
      <c r="I174" s="33">
        <f t="shared" si="30"/>
        <v>3816.5679999999993</v>
      </c>
      <c r="J174" s="33">
        <f t="shared" si="30"/>
        <v>8888.495408800003</v>
      </c>
      <c r="K174" s="33">
        <f t="shared" si="30"/>
        <v>3932.16</v>
      </c>
      <c r="L174" s="33">
        <f t="shared" si="30"/>
        <v>1586.2</v>
      </c>
      <c r="M174" s="33">
        <f t="shared" si="30"/>
        <v>83.19</v>
      </c>
      <c r="N174" s="33">
        <f t="shared" si="30"/>
        <v>632.2</v>
      </c>
      <c r="O174" s="33">
        <f t="shared" si="30"/>
        <v>31.680000000000007</v>
      </c>
      <c r="P174" s="33">
        <f t="shared" si="30"/>
        <v>1116.21</v>
      </c>
      <c r="Q174" s="33">
        <f t="shared" si="30"/>
        <v>32</v>
      </c>
      <c r="R174" s="33">
        <f t="shared" si="30"/>
        <v>0</v>
      </c>
      <c r="S174" s="33">
        <f t="shared" si="30"/>
        <v>6.9</v>
      </c>
      <c r="T174" s="33">
        <f t="shared" si="30"/>
        <v>50</v>
      </c>
      <c r="U174" s="33">
        <f t="shared" si="30"/>
        <v>442.60940880000004</v>
      </c>
      <c r="V174" s="33">
        <f t="shared" si="30"/>
        <v>66.21600000000002</v>
      </c>
      <c r="W174" s="33">
        <f t="shared" si="30"/>
        <v>368</v>
      </c>
      <c r="X174" s="33">
        <f t="shared" si="30"/>
        <v>454.79999999999995</v>
      </c>
      <c r="Y174" s="33">
        <f t="shared" si="30"/>
        <v>86.33</v>
      </c>
      <c r="Z174" s="33">
        <f t="shared" si="30"/>
        <v>5193.7619</v>
      </c>
      <c r="AA174" s="33">
        <f t="shared" si="30"/>
        <v>165.5</v>
      </c>
      <c r="AB174" s="33">
        <f t="shared" si="30"/>
        <v>2636.95</v>
      </c>
      <c r="AC174" s="33">
        <f t="shared" si="30"/>
        <v>285.85</v>
      </c>
      <c r="AD174" s="33">
        <f t="shared" si="30"/>
        <v>514</v>
      </c>
      <c r="AE174" s="33">
        <f t="shared" si="30"/>
        <v>0</v>
      </c>
      <c r="AF174" s="33">
        <f t="shared" si="30"/>
        <v>928.0999999999999</v>
      </c>
      <c r="AG174" s="33">
        <f t="shared" si="30"/>
        <v>0</v>
      </c>
      <c r="AH174" s="33">
        <f t="shared" si="30"/>
        <v>0</v>
      </c>
      <c r="AI174" s="33">
        <f t="shared" si="30"/>
        <v>0</v>
      </c>
      <c r="AJ174" s="33">
        <f t="shared" si="30"/>
        <v>613.5289</v>
      </c>
      <c r="AK174" s="33">
        <f t="shared" si="30"/>
        <v>0</v>
      </c>
      <c r="AL174" s="33">
        <f t="shared" si="30"/>
        <v>49.833000000000006</v>
      </c>
      <c r="AM174" s="33">
        <f t="shared" si="30"/>
        <v>0</v>
      </c>
    </row>
    <row r="175" spans="2:39" s="4" customFormat="1" ht="14.25"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:39" s="4" customFormat="1" ht="14.25"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:39" s="4" customFormat="1" ht="14.25"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:39" s="4" customFormat="1" ht="14.25"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:39" s="4" customFormat="1" ht="14.25"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:39" s="4" customFormat="1" ht="14.25"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:39" s="4" customFormat="1" ht="14.25"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 s="4" customFormat="1" ht="14.25"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39" s="4" customFormat="1" ht="14.25"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:39" s="4" customFormat="1" ht="14.25"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:39" s="4" customFormat="1" ht="14.25"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:39" s="4" customFormat="1" ht="14.25"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:39" s="4" customFormat="1" ht="14.25"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39" s="4" customFormat="1" ht="14.25"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:39" s="4" customFormat="1" ht="14.25"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39" s="4" customFormat="1" ht="14.25"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:39" s="4" customFormat="1" ht="14.25"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:39" s="4" customFormat="1" ht="14.25"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:39" s="4" customFormat="1" ht="14.25"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:39" s="4" customFormat="1" ht="14.25"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:39" s="4" customFormat="1" ht="14.25"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:39" s="4" customFormat="1" ht="14.25"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:39" s="4" customFormat="1" ht="14.25"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2:39" s="4" customFormat="1" ht="14.25"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2:39" s="4" customFormat="1" ht="14.25"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2:39" s="4" customFormat="1" ht="14.25"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2:39" s="4" customFormat="1" ht="14.25"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2:39" s="4" customFormat="1" ht="14.25"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2:39" s="4" customFormat="1" ht="14.25"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2:39" s="4" customFormat="1" ht="14.25"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2:39" s="4" customFormat="1" ht="14.25"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2:39" s="4" customFormat="1" ht="14.25"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2:39" s="4" customFormat="1" ht="14.25"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2:39" s="4" customFormat="1" ht="14.25"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2:39" s="4" customFormat="1" ht="14.25"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2:39" s="4" customFormat="1" ht="14.25"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2:39" s="4" customFormat="1" ht="14.25"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2:39" s="4" customFormat="1" ht="14.25"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2:39" s="4" customFormat="1" ht="14.25"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2:39" s="4" customFormat="1" ht="14.25"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2:39" s="4" customFormat="1" ht="14.25"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2:39" s="4" customFormat="1" ht="14.25"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2:39" s="4" customFormat="1" ht="14.25"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2:39" s="4" customFormat="1" ht="14.25"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2:39" s="4" customFormat="1" ht="14.25"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2:39" s="4" customFormat="1" ht="14.25"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2:39" s="4" customFormat="1" ht="14.25"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2:39" s="4" customFormat="1" ht="14.25"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2:39" s="4" customFormat="1" ht="14.25"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2:39" s="4" customFormat="1" ht="14.25"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2:39" s="4" customFormat="1" ht="14.25"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2:39" s="4" customFormat="1" ht="14.25"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2:39" s="4" customFormat="1" ht="14.25"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2:39" s="4" customFormat="1" ht="14.25"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2:39" s="4" customFormat="1" ht="14.25"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2:39" s="4" customFormat="1" ht="14.25"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2:39" s="4" customFormat="1" ht="14.25"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2:39" s="4" customFormat="1" ht="14.25"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2:39" s="4" customFormat="1" ht="14.25"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2:39" s="4" customFormat="1" ht="14.25"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2:39" s="4" customFormat="1" ht="14.25"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2:39" s="4" customFormat="1" ht="14.25"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2:39" s="4" customFormat="1" ht="14.25"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2:39" s="4" customFormat="1" ht="14.25"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2:39" s="4" customFormat="1" ht="14.25"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2:39" s="4" customFormat="1" ht="14.25"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2:39" s="4" customFormat="1" ht="14.25"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2:39" s="4" customFormat="1" ht="14.25"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2:39" s="4" customFormat="1" ht="14.25"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2:39" s="4" customFormat="1" ht="14.25"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2:39" s="4" customFormat="1" ht="14.25"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2:39" s="4" customFormat="1" ht="14.25"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2:39" s="4" customFormat="1" ht="14.25"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="1" customFormat="1" ht="14.25"/>
  </sheetData>
  <sheetProtection/>
  <mergeCells count="2">
    <mergeCell ref="C1:T1"/>
    <mergeCell ref="AK4:AM4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zk</cp:lastModifiedBy>
  <dcterms:created xsi:type="dcterms:W3CDTF">2017-02-06T06:16:55Z</dcterms:created>
  <dcterms:modified xsi:type="dcterms:W3CDTF">2019-03-19T08:42:21Z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