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941" firstSheet="7" activeTab="6"/>
  </bookViews>
  <sheets>
    <sheet name="Define" sheetId="42" state="hidden" r:id="rId1"/>
    <sheet name="兴隆台区2024年一般公共预算收入表" sheetId="58" r:id="rId2"/>
    <sheet name="兴隆台区2024年一般公共预算支出表" sheetId="59" r:id="rId3"/>
    <sheet name="区本级2024年一般公共预算收入表" sheetId="60" r:id="rId4"/>
    <sheet name="区本级2024年一般公共预算支出表" sheetId="66" r:id="rId5"/>
    <sheet name="区本级2024年一般公共预算支出表（按功能分类项级）" sheetId="47" r:id="rId6"/>
    <sheet name="区本级2024年一般公共预算基本支出表（按政府经济分类款级）" sheetId="48" r:id="rId7"/>
    <sheet name="2024年一般公共预算税收返还和转移支付表（分县区分项目）" sheetId="63" r:id="rId8"/>
  </sheets>
  <definedNames>
    <definedName name="_xlnm.Print_Titles" localSheetId="6">'区本级2024年一般公共预算基本支出表（按政府经济分类款级）'!$4:$6</definedName>
    <definedName name="_xlnm.Print_Titles" localSheetId="5">'区本级2024年一般公共预算支出表（按功能分类项级）'!$3:$3</definedName>
    <definedName name="_xlnm.Print_Area" localSheetId="2">兴隆台区2024年一般公共预算支出表!$A$1:$E$33</definedName>
    <definedName name="_xlnm.Print_Area" localSheetId="3">区本级2024年一般公共预算收入表!$A$1:$E$35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<sst xmlns="http://schemas.openxmlformats.org/spreadsheetml/2006/main" count="3014" uniqueCount="2621">
  <si>
    <t>FORMULA_DBT=</t>
  </si>
  <si>
    <t>C:\DOCUMENTS AND SETTINGS\ADMINISTRATOR\桌面\2018年人代会草案简表定稿.XLSX</t>
  </si>
  <si>
    <t>公式</t>
  </si>
  <si>
    <t>2018本级项级-整数</t>
  </si>
  <si>
    <t>兴隆台区2024年一般公共预算收入预算表</t>
  </si>
  <si>
    <t>单位：万元</t>
  </si>
  <si>
    <t>预  算  科  目</t>
  </si>
  <si>
    <t>2023年快报数</t>
  </si>
  <si>
    <t>2024年预算数</t>
  </si>
  <si>
    <t>2024年预算数比2023年快报数</t>
  </si>
  <si>
    <t>增减额</t>
  </si>
  <si>
    <t>增减%</t>
  </si>
  <si>
    <t>一般公共预算收入合计</t>
  </si>
  <si>
    <t>一、税收收入</t>
  </si>
  <si>
    <t xml:space="preserve">    增值税</t>
  </si>
  <si>
    <t>　　企业所得税</t>
  </si>
  <si>
    <t xml:space="preserve">    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</si>
  <si>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</si>
  <si>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</si>
  <si>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</si>
  <si>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</si>
  <si>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</si>
  <si>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</si>
  <si>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</si>
  <si>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</si>
  <si>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</si>
  <si>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</si>
  <si>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</si>
  <si>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</si>
  <si>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</si>
  <si>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</si>
  <si>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</si>
  <si>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</si>
  <si>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</si>
  <si>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</si>
  <si>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</si>
  <si>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</si>
  <si>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</si>
  <si>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调入资金</t>
  </si>
  <si>
    <t xml:space="preserve">        调入预算稳定调节基金</t>
  </si>
  <si>
    <t xml:space="preserve">        债务转贷收入</t>
  </si>
  <si>
    <t>收入总计</t>
  </si>
  <si>
    <t>兴隆台区2024年一般公共预算支出预算表</t>
  </si>
  <si>
    <t>预算科目</t>
  </si>
  <si>
    <t>2023年预算数</t>
  </si>
  <si>
    <t>2024年预算数比2023年预算数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</si>
  <si>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</si>
  <si>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</si>
  <si>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</si>
  <si>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</si>
  <si>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</si>
  <si>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</si>
  <si>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</si>
  <si>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</si>
  <si>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</si>
  <si>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</si>
  <si>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</si>
  <si>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</si>
  <si>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</si>
  <si>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</si>
  <si>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</si>
  <si>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</si>
  <si>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</si>
  <si>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</si>
  <si>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</si>
  <si>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</si>
  <si>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</si>
  <si>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</si>
  <si>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</si>
  <si>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</si>
  <si>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</si>
  <si>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债务还本支出</t>
  </si>
  <si>
    <t xml:space="preserve">      结转下年</t>
  </si>
  <si>
    <t>支出总计</t>
  </si>
  <si>
    <t>兴隆台区本级2024年一般公共预算收入预算表</t>
  </si>
  <si>
    <t>兴隆台区本级2024年一般公共预算支出预算表</t>
  </si>
  <si>
    <t>兴隆台区本级2024年一般公共预算支出表（按功能分类项级）</t>
  </si>
  <si>
    <t>功能科目编码</t>
  </si>
  <si>
    <t>项    目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</si>
  <si>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</si>
  <si>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</si>
  <si>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</si>
  <si>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</si>
  <si>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</si>
  <si>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</si>
  <si>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</si>
  <si>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</si>
  <si>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2010103</t>
  </si>
  <si>
    <t xml:space="preserve">    机关服务</t>
  </si>
  <si>
    <t>2010104</t>
  </si>
  <si>
    <t xml:space="preserve">    人大会议</t>
  </si>
  <si>
    <t>2010105</t>
  </si>
  <si>
    <t xml:space="preserve">    人大立法</t>
  </si>
  <si>
    <t>2010106</t>
  </si>
  <si>
    <t xml:space="preserve">    人大监督</t>
  </si>
  <si>
    <t>2010107</t>
  </si>
  <si>
    <t xml:space="preserve">    人大代表履职能力提升</t>
  </si>
  <si>
    <t>2010108</t>
  </si>
  <si>
    <t xml:space="preserve">    代表工作</t>
  </si>
  <si>
    <t>2010109</t>
  </si>
  <si>
    <t xml:space="preserve">    人大信访工作</t>
  </si>
  <si>
    <t>2010150</t>
  </si>
  <si>
    <t xml:space="preserve">    事业运行</t>
  </si>
  <si>
    <t>2010199</t>
  </si>
  <si>
    <t xml:space="preserve">    其他人大事务支出</t>
  </si>
  <si>
    <t>20102</t>
  </si>
  <si>
    <t xml:space="preserve">  政协事务</t>
  </si>
  <si>
    <t>2010201</t>
  </si>
  <si>
    <t>2010202</t>
  </si>
  <si>
    <t>2010203</t>
  </si>
  <si>
    <t>2010204</t>
  </si>
  <si>
    <t xml:space="preserve">    政协会议</t>
  </si>
  <si>
    <t>2010205</t>
  </si>
  <si>
    <t xml:space="preserve">    委员视察</t>
  </si>
  <si>
    <t>2010206</t>
  </si>
  <si>
    <t xml:space="preserve">    参政议政</t>
  </si>
  <si>
    <t>2010250</t>
  </si>
  <si>
    <t>2010299</t>
  </si>
  <si>
    <t xml:space="preserve">    其他政协事务支出</t>
  </si>
  <si>
    <t>20103</t>
  </si>
  <si>
    <t xml:space="preserve">  政府办公厅（室）及相关机构事务</t>
  </si>
  <si>
    <t>2010301</t>
  </si>
  <si>
    <t>2010302</t>
  </si>
  <si>
    <t>2010303</t>
  </si>
  <si>
    <t>2010304</t>
  </si>
  <si>
    <t xml:space="preserve">    专项服务</t>
  </si>
  <si>
    <t>2010305</t>
  </si>
  <si>
    <t xml:space="preserve">    专项业务及机关事务管理</t>
  </si>
  <si>
    <t>2010306</t>
  </si>
  <si>
    <t xml:space="preserve">    政务公开审批</t>
  </si>
  <si>
    <t>2010308</t>
  </si>
  <si>
    <t xml:space="preserve">    信访事务</t>
  </si>
  <si>
    <t>2010309</t>
  </si>
  <si>
    <t xml:space="preserve">    参事事务</t>
  </si>
  <si>
    <t>2010350</t>
  </si>
  <si>
    <t>2010399</t>
  </si>
  <si>
    <t xml:space="preserve">    其他政府办公厅（室）及相关机构事务支出</t>
  </si>
  <si>
    <t>20104</t>
  </si>
  <si>
    <t xml:space="preserve">  发展与改革事务</t>
  </si>
  <si>
    <t>2010401</t>
  </si>
  <si>
    <t>2010402</t>
  </si>
  <si>
    <t>2010403</t>
  </si>
  <si>
    <t>2010404</t>
  </si>
  <si>
    <t xml:space="preserve">    战略规划与实施</t>
  </si>
  <si>
    <t>2010405</t>
  </si>
  <si>
    <t xml:space="preserve">    日常经济运行调节</t>
  </si>
  <si>
    <t>2010406</t>
  </si>
  <si>
    <t xml:space="preserve">    社会事业发展规划</t>
  </si>
  <si>
    <t>2010407</t>
  </si>
  <si>
    <t xml:space="preserve">    经济体制改革研究</t>
  </si>
  <si>
    <t>2010408</t>
  </si>
  <si>
    <t xml:space="preserve">    物价管理</t>
  </si>
  <si>
    <t>2010450</t>
  </si>
  <si>
    <t>2010499</t>
  </si>
  <si>
    <t xml:space="preserve">    其他发展与改革事务支出</t>
  </si>
  <si>
    <t>20105</t>
  </si>
  <si>
    <t xml:space="preserve">  统计信息事务</t>
  </si>
  <si>
    <t>2010501</t>
  </si>
  <si>
    <t>2010502</t>
  </si>
  <si>
    <t>2010503</t>
  </si>
  <si>
    <t>2010504</t>
  </si>
  <si>
    <t xml:space="preserve">    信息事务</t>
  </si>
  <si>
    <t>2010505</t>
  </si>
  <si>
    <t xml:space="preserve">    专项统计业务</t>
  </si>
  <si>
    <t>2010506</t>
  </si>
  <si>
    <t xml:space="preserve">    统计管理</t>
  </si>
  <si>
    <t>2010507</t>
  </si>
  <si>
    <t xml:space="preserve">    专项普查活动</t>
  </si>
  <si>
    <t>2010508</t>
  </si>
  <si>
    <t xml:space="preserve">    统计抽样调查</t>
  </si>
  <si>
    <t>2010550</t>
  </si>
  <si>
    <t>2010599</t>
  </si>
  <si>
    <t xml:space="preserve">    其他统计信息事务支出</t>
  </si>
  <si>
    <t>20106</t>
  </si>
  <si>
    <t xml:space="preserve">  财政事务</t>
  </si>
  <si>
    <t>2010601</t>
  </si>
  <si>
    <t>2010602</t>
  </si>
  <si>
    <t>2010603</t>
  </si>
  <si>
    <t>2010604</t>
  </si>
  <si>
    <t xml:space="preserve">    预算改革业务</t>
  </si>
  <si>
    <t>2010605</t>
  </si>
  <si>
    <t xml:space="preserve">    财政国库业务</t>
  </si>
  <si>
    <t>2010606</t>
  </si>
  <si>
    <t xml:space="preserve">    财政监察</t>
  </si>
  <si>
    <t>2010607</t>
  </si>
  <si>
    <t xml:space="preserve">    信息化建设</t>
  </si>
  <si>
    <t>2010608</t>
  </si>
  <si>
    <t xml:space="preserve">    财政委托业务支出</t>
  </si>
  <si>
    <t>2010650</t>
  </si>
  <si>
    <t>2010699</t>
  </si>
  <si>
    <t xml:space="preserve">    其他财政事务支出</t>
  </si>
  <si>
    <t>20107</t>
  </si>
  <si>
    <t xml:space="preserve">  税收事务</t>
  </si>
  <si>
    <t>2010701</t>
  </si>
  <si>
    <t>2010702</t>
  </si>
  <si>
    <t>2010703</t>
  </si>
  <si>
    <t>2010709</t>
  </si>
  <si>
    <t>2010710</t>
  </si>
  <si>
    <t xml:space="preserve">    税收业务</t>
  </si>
  <si>
    <t>2010750</t>
  </si>
  <si>
    <t>2010799</t>
  </si>
  <si>
    <t xml:space="preserve">    其他税收事务支出</t>
  </si>
  <si>
    <t>20108</t>
  </si>
  <si>
    <t xml:space="preserve">  审计事务</t>
  </si>
  <si>
    <t>2010801</t>
  </si>
  <si>
    <t>2010802</t>
  </si>
  <si>
    <t>2010803</t>
  </si>
  <si>
    <t>2010804</t>
  </si>
  <si>
    <t xml:space="preserve">    审计业务</t>
  </si>
  <si>
    <t>2010805</t>
  </si>
  <si>
    <t xml:space="preserve">    审计管理</t>
  </si>
  <si>
    <t>2010806</t>
  </si>
  <si>
    <t>2010850</t>
  </si>
  <si>
    <t>2010899</t>
  </si>
  <si>
    <t xml:space="preserve">    其他审计事务支出</t>
  </si>
  <si>
    <t>20109</t>
  </si>
  <si>
    <t xml:space="preserve">  海关事务</t>
  </si>
  <si>
    <t>2010901</t>
  </si>
  <si>
    <t>2010902</t>
  </si>
  <si>
    <t>2010903</t>
  </si>
  <si>
    <t>2010905</t>
  </si>
  <si>
    <t xml:space="preserve">    缉私办案</t>
  </si>
  <si>
    <t>2010907</t>
  </si>
  <si>
    <t xml:space="preserve">    口岸管理</t>
  </si>
  <si>
    <t>2010908</t>
  </si>
  <si>
    <t>2010909</t>
  </si>
  <si>
    <t xml:space="preserve">    海关关务</t>
  </si>
  <si>
    <t>2010910</t>
  </si>
  <si>
    <t xml:space="preserve">    关税征管</t>
  </si>
  <si>
    <t>2010911</t>
  </si>
  <si>
    <t xml:space="preserve">    海关监管</t>
  </si>
  <si>
    <t>2010912</t>
  </si>
  <si>
    <t xml:space="preserve">    检验检疫</t>
  </si>
  <si>
    <t>2010950</t>
  </si>
  <si>
    <t>2010999</t>
  </si>
  <si>
    <t xml:space="preserve">    其他海关事务支出</t>
  </si>
  <si>
    <t>20111</t>
  </si>
  <si>
    <t xml:space="preserve">  纪检监察事务</t>
  </si>
  <si>
    <t>2011101</t>
  </si>
  <si>
    <t>2011102</t>
  </si>
  <si>
    <t>2011103</t>
  </si>
  <si>
    <t>2011104</t>
  </si>
  <si>
    <t xml:space="preserve">    大案要案查处</t>
  </si>
  <si>
    <t>2011105</t>
  </si>
  <si>
    <t xml:space="preserve">    派驻派出机构</t>
  </si>
  <si>
    <t>2011106</t>
  </si>
  <si>
    <t xml:space="preserve">    巡视工作</t>
  </si>
  <si>
    <t>2011150</t>
  </si>
  <si>
    <t>2011199</t>
  </si>
  <si>
    <t xml:space="preserve">    其他纪检监察事务支出</t>
  </si>
  <si>
    <t>20113</t>
  </si>
  <si>
    <t xml:space="preserve">  商贸事务</t>
  </si>
  <si>
    <t>2011301</t>
  </si>
  <si>
    <t>2011302</t>
  </si>
  <si>
    <t>2011303</t>
  </si>
  <si>
    <t>2011304</t>
  </si>
  <si>
    <t xml:space="preserve">    对外贸易管理</t>
  </si>
  <si>
    <t>2011305</t>
  </si>
  <si>
    <t xml:space="preserve">    国际经济合作</t>
  </si>
  <si>
    <t>2011306</t>
  </si>
  <si>
    <t xml:space="preserve">    外资管理</t>
  </si>
  <si>
    <t>2011307</t>
  </si>
  <si>
    <t xml:space="preserve">    国内贸易管理</t>
  </si>
  <si>
    <t>2011308</t>
  </si>
  <si>
    <t xml:space="preserve">    招商引资</t>
  </si>
  <si>
    <t>2011350</t>
  </si>
  <si>
    <t>2011399</t>
  </si>
  <si>
    <t xml:space="preserve">    其他商贸事务支出</t>
  </si>
  <si>
    <t>20114</t>
  </si>
  <si>
    <t xml:space="preserve">  知识产权事务</t>
  </si>
  <si>
    <t>2011401</t>
  </si>
  <si>
    <t>2011402</t>
  </si>
  <si>
    <t>2011403</t>
  </si>
  <si>
    <t>2011404</t>
  </si>
  <si>
    <t xml:space="preserve">    专利审批</t>
  </si>
  <si>
    <t>2011405</t>
  </si>
  <si>
    <t xml:space="preserve">    知识产权战略和规划</t>
  </si>
  <si>
    <t>2011408</t>
  </si>
  <si>
    <t xml:space="preserve">    国际合作与交流</t>
  </si>
  <si>
    <t>2011409</t>
  </si>
  <si>
    <t xml:space="preserve">    知识产权宏观管理</t>
  </si>
  <si>
    <t>2011410</t>
  </si>
  <si>
    <t xml:space="preserve">    商标管理</t>
  </si>
  <si>
    <t>2011411</t>
  </si>
  <si>
    <t xml:space="preserve">    原产地地理标志管理</t>
  </si>
  <si>
    <t>2011450</t>
  </si>
  <si>
    <t>2011499</t>
  </si>
  <si>
    <t xml:space="preserve">    其他知识产权事务支出</t>
  </si>
  <si>
    <t>20123</t>
  </si>
  <si>
    <t xml:space="preserve">  民族事务</t>
  </si>
  <si>
    <t>2012301</t>
  </si>
  <si>
    <t>2012302</t>
  </si>
  <si>
    <t>2012303</t>
  </si>
  <si>
    <t>2012304</t>
  </si>
  <si>
    <t xml:space="preserve">    民族工作专项</t>
  </si>
  <si>
    <t>2012350</t>
  </si>
  <si>
    <t>2012399</t>
  </si>
  <si>
    <t xml:space="preserve">    其他民族事务支出</t>
  </si>
  <si>
    <t>20125</t>
  </si>
  <si>
    <t xml:space="preserve">  港澳台事务</t>
  </si>
  <si>
    <t>2012501</t>
  </si>
  <si>
    <t>2012502</t>
  </si>
  <si>
    <t>2012503</t>
  </si>
  <si>
    <t>2012504</t>
  </si>
  <si>
    <t xml:space="preserve">    港澳事务</t>
  </si>
  <si>
    <t>2012505</t>
  </si>
  <si>
    <t xml:space="preserve">    台湾事务</t>
  </si>
  <si>
    <t>2012550</t>
  </si>
  <si>
    <t>2012599</t>
  </si>
  <si>
    <t xml:space="preserve">    其他港澳台事务支出</t>
  </si>
  <si>
    <t>20126</t>
  </si>
  <si>
    <t xml:space="preserve">  档案事务</t>
  </si>
  <si>
    <t>2012601</t>
  </si>
  <si>
    <t>2012602</t>
  </si>
  <si>
    <t>2012603</t>
  </si>
  <si>
    <t>2012604</t>
  </si>
  <si>
    <t xml:space="preserve">    档案馆</t>
  </si>
  <si>
    <t>2012699</t>
  </si>
  <si>
    <t xml:space="preserve">    其他档案事务支出</t>
  </si>
  <si>
    <t>20128</t>
  </si>
  <si>
    <t xml:space="preserve">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</si>
  <si>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</si>
  <si>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</si>
  <si>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</si>
  <si>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</si>
  <si>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</si>
  <si>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</si>
  <si>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其他民主党派及工商联事务支出</t>
  </si>
  <si>
    <t>20129</t>
  </si>
  <si>
    <t xml:space="preserve">  群众团体事务</t>
  </si>
  <si>
    <t>2012901</t>
  </si>
  <si>
    <t>2012902</t>
  </si>
  <si>
    <t>2012903</t>
  </si>
  <si>
    <t>2012906</t>
  </si>
  <si>
    <t xml:space="preserve">    工会事务</t>
  </si>
  <si>
    <t>2012950</t>
  </si>
  <si>
    <t>2012999</t>
  </si>
  <si>
    <t xml:space="preserve">    其他群众团体事务支出</t>
  </si>
  <si>
    <t>20131</t>
  </si>
  <si>
    <t xml:space="preserve">  党委办公厅（室）及相关机构事务</t>
  </si>
  <si>
    <t>2013101</t>
  </si>
  <si>
    <t>2013102</t>
  </si>
  <si>
    <t>2013103</t>
  </si>
  <si>
    <t>2013105</t>
  </si>
  <si>
    <t xml:space="preserve">    专项业务</t>
  </si>
  <si>
    <t>2013150</t>
  </si>
  <si>
    <t>2013199</t>
  </si>
  <si>
    <t xml:space="preserve">    其他党委办公厅（室）及相关机构事务支出</t>
  </si>
  <si>
    <t>20132</t>
  </si>
  <si>
    <t xml:space="preserve">  组织事务</t>
  </si>
  <si>
    <t>2013201</t>
  </si>
  <si>
    <t>2013202</t>
  </si>
  <si>
    <t>2013203</t>
  </si>
  <si>
    <t>2013204</t>
  </si>
  <si>
    <t xml:space="preserve">    公务员事务</t>
  </si>
  <si>
    <t>2013250</t>
  </si>
  <si>
    <t>2013299</t>
  </si>
  <si>
    <t xml:space="preserve">    其他组织事务支出</t>
  </si>
  <si>
    <t>20133</t>
  </si>
  <si>
    <t xml:space="preserve">  宣传事务</t>
  </si>
  <si>
    <t>2013301</t>
  </si>
  <si>
    <t>2013302</t>
  </si>
  <si>
    <t>2013303</t>
  </si>
  <si>
    <t>2013304</t>
  </si>
  <si>
    <t xml:space="preserve">    宣传管理</t>
  </si>
  <si>
    <t>2013350</t>
  </si>
  <si>
    <t>2013399</t>
  </si>
  <si>
    <t xml:space="preserve">    其他宣传事务支出</t>
  </si>
  <si>
    <t>20134</t>
  </si>
  <si>
    <t xml:space="preserve">  统战事务</t>
  </si>
  <si>
    <t>2013401</t>
  </si>
  <si>
    <t>2013402</t>
  </si>
  <si>
    <t>2013403</t>
  </si>
  <si>
    <t>2013404</t>
  </si>
  <si>
    <t xml:space="preserve">    宗教事务</t>
  </si>
  <si>
    <t>2013405</t>
  </si>
  <si>
    <t xml:space="preserve">    华侨事务</t>
  </si>
  <si>
    <t>2013450</t>
  </si>
  <si>
    <t>2013499</t>
  </si>
  <si>
    <t xml:space="preserve">    其他统战事务支出</t>
  </si>
  <si>
    <t>20135</t>
  </si>
  <si>
    <t xml:space="preserve">  对外联络事务</t>
  </si>
  <si>
    <t>2013501</t>
  </si>
  <si>
    <t>2013502</t>
  </si>
  <si>
    <t>2013503</t>
  </si>
  <si>
    <t>2013550</t>
  </si>
  <si>
    <t>2013599</t>
  </si>
  <si>
    <t xml:space="preserve">    其他对外联络事务支出</t>
  </si>
  <si>
    <t>20136</t>
  </si>
  <si>
    <t xml:space="preserve">  其他共产党事务支出</t>
  </si>
  <si>
    <t>2013601</t>
  </si>
  <si>
    <t>2013602</t>
  </si>
  <si>
    <t>2013603</t>
  </si>
  <si>
    <t>2013650</t>
  </si>
  <si>
    <t>2013699</t>
  </si>
  <si>
    <t xml:space="preserve">    其他共产党事务支出</t>
  </si>
  <si>
    <t>20137</t>
  </si>
  <si>
    <t xml:space="preserve">  网信事务</t>
  </si>
  <si>
    <t>2013701</t>
  </si>
  <si>
    <t>2013702</t>
  </si>
  <si>
    <t>2013703</t>
  </si>
  <si>
    <t>2013704</t>
  </si>
  <si>
    <t xml:space="preserve">    信息安全事务</t>
  </si>
  <si>
    <t>2013750</t>
  </si>
  <si>
    <t>2013799</t>
  </si>
  <si>
    <t xml:space="preserve">    其他网信事务支出</t>
  </si>
  <si>
    <t>20138</t>
  </si>
  <si>
    <t xml:space="preserve">  市场监督管理事务</t>
  </si>
  <si>
    <t>2013801</t>
  </si>
  <si>
    <t>2013802</t>
  </si>
  <si>
    <t>2013803</t>
  </si>
  <si>
    <t>2013804</t>
  </si>
  <si>
    <t xml:space="preserve">    市场主体管理</t>
  </si>
  <si>
    <t>2013805</t>
  </si>
  <si>
    <t xml:space="preserve">    市场秩序执法</t>
  </si>
  <si>
    <t>2013808</t>
  </si>
  <si>
    <t>2013810</t>
  </si>
  <si>
    <t xml:space="preserve">    质量基础</t>
  </si>
  <si>
    <t>2013812</t>
  </si>
  <si>
    <t xml:space="preserve">    药品事务</t>
  </si>
  <si>
    <t>2013813</t>
  </si>
  <si>
    <t xml:space="preserve">    医疗器械事务</t>
  </si>
  <si>
    <t>2013814</t>
  </si>
  <si>
    <t xml:space="preserve">    化妆品事务</t>
  </si>
  <si>
    <t>2013815</t>
  </si>
  <si>
    <t xml:space="preserve">    质量安全监管</t>
  </si>
  <si>
    <t>2013816</t>
  </si>
  <si>
    <t xml:space="preserve">    食品安全监管</t>
  </si>
  <si>
    <t>2013850</t>
  </si>
  <si>
    <t>2013899</t>
  </si>
  <si>
    <t xml:space="preserve">    其他市场监督管理事务</t>
  </si>
  <si>
    <t xml:space="preserve">    其他信访事务</t>
  </si>
  <si>
    <t>20199</t>
  </si>
  <si>
    <t xml:space="preserve">  其他一般公共服务支出</t>
  </si>
  <si>
    <t>2019901</t>
  </si>
  <si>
    <t xml:space="preserve">    国家赔偿费用支出</t>
  </si>
  <si>
    <t>2019999</t>
  </si>
  <si>
    <t xml:space="preserve">    其他一般公共服务支出</t>
  </si>
  <si>
    <t>202</t>
  </si>
  <si>
    <t>外交支出</t>
  </si>
  <si>
    <t>20201</t>
  </si>
  <si>
    <t xml:space="preserve">  外交管理事务</t>
  </si>
  <si>
    <t>2020101</t>
  </si>
  <si>
    <t>2020102</t>
  </si>
  <si>
    <t>2020103</t>
  </si>
  <si>
    <t>2020104</t>
  </si>
  <si>
    <t>2020150</t>
  </si>
  <si>
    <t>2020199</t>
  </si>
  <si>
    <t xml:space="preserve">    其他外交管理事务支出</t>
  </si>
  <si>
    <t>20202</t>
  </si>
  <si>
    <t xml:space="preserve">  驻外机构</t>
  </si>
  <si>
    <t>2020201</t>
  </si>
  <si>
    <t xml:space="preserve">    驻外使领馆（团、处）</t>
  </si>
  <si>
    <t>2020202</t>
  </si>
  <si>
    <t xml:space="preserve">    其他驻外机构支出</t>
  </si>
  <si>
    <t>20203</t>
  </si>
  <si>
    <t xml:space="preserve">  对外援助</t>
  </si>
  <si>
    <t>2020304</t>
  </si>
  <si>
    <t xml:space="preserve">    援外优惠贷款贴息</t>
  </si>
  <si>
    <t>2020306</t>
  </si>
  <si>
    <t xml:space="preserve">    对外援助</t>
  </si>
  <si>
    <t>20204</t>
  </si>
  <si>
    <t xml:space="preserve">  国际组织</t>
  </si>
  <si>
    <t>2020401</t>
  </si>
  <si>
    <t xml:space="preserve">    国际组织会费</t>
  </si>
  <si>
    <t>2020402</t>
  </si>
  <si>
    <t xml:space="preserve">    国际组织捐赠</t>
  </si>
  <si>
    <t>2020403</t>
  </si>
  <si>
    <t xml:space="preserve">    维和摊款</t>
  </si>
  <si>
    <t>2020404</t>
  </si>
  <si>
    <t xml:space="preserve">    国际组织股金及基金</t>
  </si>
  <si>
    <t>2020499</t>
  </si>
  <si>
    <t xml:space="preserve">    其他国际组织支出</t>
  </si>
  <si>
    <t>20205</t>
  </si>
  <si>
    <t xml:space="preserve">  对外合作与交流</t>
  </si>
  <si>
    <t>2020503</t>
  </si>
  <si>
    <t xml:space="preserve">    在华国际会议</t>
  </si>
  <si>
    <t>2020504</t>
  </si>
  <si>
    <t xml:space="preserve">    国际交流活动</t>
  </si>
  <si>
    <t>2020505</t>
  </si>
  <si>
    <t xml:space="preserve">    对外合作活动</t>
  </si>
  <si>
    <t>2020599</t>
  </si>
  <si>
    <t xml:space="preserve">    其他对外合作与交流支出</t>
  </si>
  <si>
    <t>20206</t>
  </si>
  <si>
    <t xml:space="preserve">  对外宣传</t>
  </si>
  <si>
    <t>2020601</t>
  </si>
  <si>
    <t xml:space="preserve">    对外宣传</t>
  </si>
  <si>
    <t>20207</t>
  </si>
  <si>
    <t xml:space="preserve">  边界勘界联检</t>
  </si>
  <si>
    <t>2020701</t>
  </si>
  <si>
    <t xml:space="preserve">    边界勘界</t>
  </si>
  <si>
    <t>2020702</t>
  </si>
  <si>
    <t xml:space="preserve">    边界联检</t>
  </si>
  <si>
    <t>2020703</t>
  </si>
  <si>
    <t xml:space="preserve">    边界界桩维护</t>
  </si>
  <si>
    <t>2020799</t>
  </si>
  <si>
    <t xml:space="preserve">    其他支出</t>
  </si>
  <si>
    <t>20208</t>
  </si>
  <si>
    <t xml:space="preserve">  国际发展合作</t>
  </si>
  <si>
    <t>2020801</t>
  </si>
  <si>
    <t>2020802</t>
  </si>
  <si>
    <t>2020803</t>
  </si>
  <si>
    <t>2020850</t>
  </si>
  <si>
    <t>2020899</t>
  </si>
  <si>
    <t xml:space="preserve">    其他国际发展合作支出</t>
  </si>
  <si>
    <t>20299</t>
  </si>
  <si>
    <t xml:space="preserve">  其他外交支出</t>
  </si>
  <si>
    <t>2029999</t>
  </si>
  <si>
    <t xml:space="preserve">    其他外交支出</t>
  </si>
  <si>
    <t>203</t>
  </si>
  <si>
    <t>国防支出</t>
  </si>
  <si>
    <t>20301</t>
  </si>
  <si>
    <t xml:space="preserve">  军费</t>
  </si>
  <si>
    <t>2030101</t>
  </si>
  <si>
    <t xml:space="preserve">    现役部队</t>
  </si>
  <si>
    <t>2030102</t>
  </si>
  <si>
    <t xml:space="preserve">    预备役部队</t>
  </si>
  <si>
    <t>2030199</t>
  </si>
  <si>
    <t xml:space="preserve">    其他军费支出</t>
  </si>
  <si>
    <t>20304</t>
  </si>
  <si>
    <t xml:space="preserve">  国防科研事业</t>
  </si>
  <si>
    <t>2030401</t>
  </si>
  <si>
    <t xml:space="preserve">    国防科研事业</t>
  </si>
  <si>
    <t>20305</t>
  </si>
  <si>
    <t xml:space="preserve">  专项工程</t>
  </si>
  <si>
    <t>2030501</t>
  </si>
  <si>
    <t xml:space="preserve">    专项工程</t>
  </si>
  <si>
    <t>20306</t>
  </si>
  <si>
    <t xml:space="preserve">  国防动员</t>
  </si>
  <si>
    <t>2030601</t>
  </si>
  <si>
    <t xml:space="preserve">    兵役征集</t>
  </si>
  <si>
    <t>2030602</t>
  </si>
  <si>
    <t xml:space="preserve">    经济动员</t>
  </si>
  <si>
    <t>2030603</t>
  </si>
  <si>
    <t xml:space="preserve">    人民防空</t>
  </si>
  <si>
    <t>2030604</t>
  </si>
  <si>
    <t xml:space="preserve">    交通战备</t>
  </si>
  <si>
    <t>2030607</t>
  </si>
  <si>
    <t xml:space="preserve">    民兵</t>
  </si>
  <si>
    <t>2030608</t>
  </si>
  <si>
    <t xml:space="preserve">    边海防</t>
  </si>
  <si>
    <t>2030699</t>
  </si>
  <si>
    <t xml:space="preserve">    其他国防动员支出</t>
  </si>
  <si>
    <t>20399</t>
  </si>
  <si>
    <t xml:space="preserve">  其他国防支出</t>
  </si>
  <si>
    <t>2039999</t>
  </si>
  <si>
    <t xml:space="preserve">    其他国防支出</t>
  </si>
  <si>
    <t>204</t>
  </si>
  <si>
    <t>公共安全支出</t>
  </si>
  <si>
    <t>20401</t>
  </si>
  <si>
    <t xml:space="preserve">  武装警察部队</t>
  </si>
  <si>
    <t>2040101</t>
  </si>
  <si>
    <t xml:space="preserve">    武装警察部队</t>
  </si>
  <si>
    <t>2040199</t>
  </si>
  <si>
    <t xml:space="preserve">    其他武装警察部队支出</t>
  </si>
  <si>
    <t>20402</t>
  </si>
  <si>
    <t xml:space="preserve">  公安</t>
  </si>
  <si>
    <t>2040201</t>
  </si>
  <si>
    <t>2040202</t>
  </si>
  <si>
    <t>2040203</t>
  </si>
  <si>
    <t>2040219</t>
  </si>
  <si>
    <t>2040220</t>
  </si>
  <si>
    <t xml:space="preserve">    执法办案</t>
  </si>
  <si>
    <t>2040221</t>
  </si>
  <si>
    <t xml:space="preserve">    特别业务</t>
  </si>
  <si>
    <t>2040222</t>
  </si>
  <si>
    <t xml:space="preserve">    特勤业务</t>
  </si>
  <si>
    <t>2040223</t>
  </si>
  <si>
    <t xml:space="preserve">    移民事务</t>
  </si>
  <si>
    <t>2040250</t>
  </si>
  <si>
    <t>2040299</t>
  </si>
  <si>
    <t xml:space="preserve">    其他公安支出</t>
  </si>
  <si>
    <t>20403</t>
  </si>
  <si>
    <t xml:space="preserve">  国家安全</t>
  </si>
  <si>
    <t>2040301</t>
  </si>
  <si>
    <t>2040302</t>
  </si>
  <si>
    <t>2040303</t>
  </si>
  <si>
    <t>2040304</t>
  </si>
  <si>
    <t xml:space="preserve">    安全业务</t>
  </si>
  <si>
    <t>2040350</t>
  </si>
  <si>
    <t>2040399</t>
  </si>
  <si>
    <t xml:space="preserve">    其他国家安全支出</t>
  </si>
  <si>
    <t>20404</t>
  </si>
  <si>
    <t xml:space="preserve">  检察</t>
  </si>
  <si>
    <t>2040401</t>
  </si>
  <si>
    <t>2040402</t>
  </si>
  <si>
    <t>2040403</t>
  </si>
  <si>
    <t>2040409</t>
  </si>
  <si>
    <t xml:space="preserve">    “两房”建设</t>
  </si>
  <si>
    <t>2040410</t>
  </si>
  <si>
    <t xml:space="preserve">    检察监督</t>
  </si>
  <si>
    <t>2040450</t>
  </si>
  <si>
    <t>2040499</t>
  </si>
  <si>
    <t xml:space="preserve">    其他检察支出</t>
  </si>
  <si>
    <t>20405</t>
  </si>
  <si>
    <t xml:space="preserve">  法院</t>
  </si>
  <si>
    <t>2040501</t>
  </si>
  <si>
    <t>2040502</t>
  </si>
  <si>
    <t>2040503</t>
  </si>
  <si>
    <t>2040504</t>
  </si>
  <si>
    <t xml:space="preserve">    案件审判</t>
  </si>
  <si>
    <t>2040505</t>
  </si>
  <si>
    <t xml:space="preserve">    案件执行</t>
  </si>
  <si>
    <t>2040506</t>
  </si>
  <si>
    <t xml:space="preserve">    “两庭”建设</t>
  </si>
  <si>
    <t>2040550</t>
  </si>
  <si>
    <t>2040599</t>
  </si>
  <si>
    <t xml:space="preserve">    其他法院支出</t>
  </si>
  <si>
    <t>20406</t>
  </si>
  <si>
    <t xml:space="preserve">  司法</t>
  </si>
  <si>
    <t>2040601</t>
  </si>
  <si>
    <t>2040602</t>
  </si>
  <si>
    <t>2040603</t>
  </si>
  <si>
    <t>2040604</t>
  </si>
  <si>
    <t xml:space="preserve">    基层司法业务</t>
  </si>
  <si>
    <t>2040605</t>
  </si>
  <si>
    <t xml:space="preserve">    普法宣传</t>
  </si>
  <si>
    <t>2040606</t>
  </si>
  <si>
    <t xml:space="preserve">    律师管理</t>
  </si>
  <si>
    <t>2040607</t>
  </si>
  <si>
    <t xml:space="preserve">    公共法律服务</t>
  </si>
  <si>
    <t>2040608</t>
  </si>
  <si>
    <t xml:space="preserve">    国家统一法律职业资格考试</t>
  </si>
  <si>
    <t>2040610</t>
  </si>
  <si>
    <t xml:space="preserve">    社区矫正</t>
  </si>
  <si>
    <t>2040612</t>
  </si>
  <si>
    <t xml:space="preserve">    法治建设</t>
  </si>
  <si>
    <t>2040613</t>
  </si>
  <si>
    <t>2040650</t>
  </si>
  <si>
    <t>2040699</t>
  </si>
  <si>
    <t xml:space="preserve">    其他司法支出</t>
  </si>
  <si>
    <t>20407</t>
  </si>
  <si>
    <t xml:space="preserve">  监狱</t>
  </si>
  <si>
    <t>2040701</t>
  </si>
  <si>
    <t>2040702</t>
  </si>
  <si>
    <t>2040703</t>
  </si>
  <si>
    <t>2040704</t>
  </si>
  <si>
    <t xml:space="preserve">    罪犯生活及医疗卫生</t>
  </si>
  <si>
    <t>2040705</t>
  </si>
  <si>
    <t xml:space="preserve">    监狱业务及罪犯改造</t>
  </si>
  <si>
    <t>2040706</t>
  </si>
  <si>
    <t xml:space="preserve">    狱政设施建设</t>
  </si>
  <si>
    <t>2040707</t>
  </si>
  <si>
    <t>2040750</t>
  </si>
  <si>
    <t>2040799</t>
  </si>
  <si>
    <t xml:space="preserve">    其他监狱支出</t>
  </si>
  <si>
    <t>20408</t>
  </si>
  <si>
    <t xml:space="preserve">  强制隔离戒毒</t>
  </si>
  <si>
    <t>2040801</t>
  </si>
  <si>
    <t>2040802</t>
  </si>
  <si>
    <t>2040803</t>
  </si>
  <si>
    <t>2040804</t>
  </si>
  <si>
    <t xml:space="preserve">    强制隔离戒毒人员生活</t>
  </si>
  <si>
    <t>2040805</t>
  </si>
  <si>
    <t xml:space="preserve">    强制隔离戒毒人员教育</t>
  </si>
  <si>
    <t>2040806</t>
  </si>
  <si>
    <t xml:space="preserve">    所政设施建设</t>
  </si>
  <si>
    <t>2040807</t>
  </si>
  <si>
    <t>2040850</t>
  </si>
  <si>
    <t>2040899</t>
  </si>
  <si>
    <t xml:space="preserve">    其他强制隔离戒毒支出</t>
  </si>
  <si>
    <t>20409</t>
  </si>
  <si>
    <t xml:space="preserve">  国家保密</t>
  </si>
  <si>
    <t>2040901</t>
  </si>
  <si>
    <t>2040902</t>
  </si>
  <si>
    <t>2040903</t>
  </si>
  <si>
    <t>2040904</t>
  </si>
  <si>
    <t xml:space="preserve">    保密技术</t>
  </si>
  <si>
    <t>2040905</t>
  </si>
  <si>
    <t xml:space="preserve">    保密管理</t>
  </si>
  <si>
    <t>2040950</t>
  </si>
  <si>
    <t>2040999</t>
  </si>
  <si>
    <t xml:space="preserve">    其他国家保密支出</t>
  </si>
  <si>
    <t>20410</t>
  </si>
  <si>
    <t xml:space="preserve">  缉私警察</t>
  </si>
  <si>
    <t>2041001</t>
  </si>
  <si>
    <t>2041002</t>
  </si>
  <si>
    <t>2041006</t>
  </si>
  <si>
    <t>2041007</t>
  </si>
  <si>
    <t xml:space="preserve">    缉私业务</t>
  </si>
  <si>
    <t>2041099</t>
  </si>
  <si>
    <t xml:space="preserve">    其他缉私警察支出</t>
  </si>
  <si>
    <t>20499</t>
  </si>
  <si>
    <t xml:space="preserve">  其他公共安全支出</t>
  </si>
  <si>
    <t>2049902</t>
  </si>
  <si>
    <t xml:space="preserve">    国家司法救助支出</t>
  </si>
  <si>
    <t>2049999</t>
  </si>
  <si>
    <t xml:space="preserve">    其他公共安全支出</t>
  </si>
  <si>
    <t>205</t>
  </si>
  <si>
    <t>教育支出</t>
  </si>
  <si>
    <t>20501</t>
  </si>
  <si>
    <t xml:space="preserve">  教育管理事务</t>
  </si>
  <si>
    <t>2050101</t>
  </si>
  <si>
    <t>2050102</t>
  </si>
  <si>
    <t>2050103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</si>
  <si>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</si>
  <si>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</si>
  <si>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</si>
  <si>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</si>
  <si>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</si>
  <si>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</si>
  <si>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</si>
  <si>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</si>
  <si>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</si>
  <si>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</si>
  <si>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</si>
  <si>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</si>
  <si>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</si>
  <si>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</si>
  <si>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2050299</t>
  </si>
  <si>
    <t xml:space="preserve">    其他普通教育支出</t>
  </si>
  <si>
    <t>20503</t>
  </si>
  <si>
    <t xml:space="preserve">  职业教育</t>
  </si>
  <si>
    <t>2050301</t>
  </si>
  <si>
    <t xml:space="preserve">    初等职业教育</t>
  </si>
  <si>
    <t>2050302</t>
  </si>
  <si>
    <t xml:space="preserve">    中等职业教育</t>
  </si>
  <si>
    <t>2050303</t>
  </si>
  <si>
    <t xml:space="preserve">    技校教育</t>
  </si>
  <si>
    <t>2050305</t>
  </si>
  <si>
    <t xml:space="preserve">    高等职业教育</t>
  </si>
  <si>
    <t>2050399</t>
  </si>
  <si>
    <t xml:space="preserve">    其他职业教育支出</t>
  </si>
  <si>
    <t>20504</t>
  </si>
  <si>
    <t xml:space="preserve">  成人教育</t>
  </si>
  <si>
    <t>2050401</t>
  </si>
  <si>
    <t xml:space="preserve">    成人初等教育</t>
  </si>
  <si>
    <t>2050402</t>
  </si>
  <si>
    <t xml:space="preserve">    成人中等教育</t>
  </si>
  <si>
    <t>2050403</t>
  </si>
  <si>
    <t xml:space="preserve">    成人高等教育</t>
  </si>
  <si>
    <t>2050404</t>
  </si>
  <si>
    <t xml:space="preserve">    成人广播电视教育</t>
  </si>
  <si>
    <t>2050499</t>
  </si>
  <si>
    <t xml:space="preserve">    其他成人教育支出</t>
  </si>
  <si>
    <t>20505</t>
  </si>
  <si>
    <t xml:space="preserve">  广播电视教育</t>
  </si>
  <si>
    <t>2050501</t>
  </si>
  <si>
    <t xml:space="preserve">    广播电视学校</t>
  </si>
  <si>
    <t>2050502</t>
  </si>
  <si>
    <t xml:space="preserve">    教育电视台</t>
  </si>
  <si>
    <t>2050599</t>
  </si>
  <si>
    <t xml:space="preserve">    其他广播电视教育支出</t>
  </si>
  <si>
    <t>20506</t>
  </si>
  <si>
    <t xml:space="preserve">  留学教育</t>
  </si>
  <si>
    <t>2050601</t>
  </si>
  <si>
    <t xml:space="preserve">    出国留学教育</t>
  </si>
  <si>
    <t>2050602</t>
  </si>
  <si>
    <t xml:space="preserve">    来华留学教育</t>
  </si>
  <si>
    <t>2050699</t>
  </si>
  <si>
    <t xml:space="preserve">    其他留学教育支出</t>
  </si>
  <si>
    <t>20507</t>
  </si>
  <si>
    <t xml:space="preserve">  特殊教育</t>
  </si>
  <si>
    <t>2050701</t>
  </si>
  <si>
    <t xml:space="preserve">    特殊学校教育</t>
  </si>
  <si>
    <t>2050702</t>
  </si>
  <si>
    <t xml:space="preserve">    工读学校教育</t>
  </si>
  <si>
    <t>2050799</t>
  </si>
  <si>
    <t xml:space="preserve">    其他特殊教育支出</t>
  </si>
  <si>
    <t>20508</t>
  </si>
  <si>
    <t xml:space="preserve">  进修及培训</t>
  </si>
  <si>
    <t>2050801</t>
  </si>
  <si>
    <t xml:space="preserve">    教师进修</t>
  </si>
  <si>
    <t>2050802</t>
  </si>
  <si>
    <t xml:space="preserve">    干部教育</t>
  </si>
  <si>
    <t>2050803</t>
  </si>
  <si>
    <t xml:space="preserve">    培训支出</t>
  </si>
  <si>
    <t>2050804</t>
  </si>
  <si>
    <t xml:space="preserve">    退役士兵能力提升</t>
  </si>
  <si>
    <t>2050899</t>
  </si>
  <si>
    <t xml:space="preserve">    其他进修及培训</t>
  </si>
  <si>
    <t>20509</t>
  </si>
  <si>
    <t xml:space="preserve">  教育费附加安排的支出</t>
  </si>
  <si>
    <t>2050901</t>
  </si>
  <si>
    <t xml:space="preserve">    农村中小学校舍建设</t>
  </si>
  <si>
    <t>2050902</t>
  </si>
  <si>
    <t xml:space="preserve">    农村中小学教学设施</t>
  </si>
  <si>
    <t>2050903</t>
  </si>
  <si>
    <t xml:space="preserve">    城市中小学校舍建设</t>
  </si>
  <si>
    <t>2050904</t>
  </si>
  <si>
    <t xml:space="preserve">    城市中小学教学设施</t>
  </si>
  <si>
    <t>2050905</t>
  </si>
  <si>
    <t xml:space="preserve">    中等职业学校教学设施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</si>
  <si>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</si>
  <si>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</si>
  <si>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</si>
  <si>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</si>
  <si>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</si>
  <si>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</si>
  <si>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206</t>
  </si>
  <si>
    <t>科学技术支出</t>
  </si>
  <si>
    <t>20601</t>
  </si>
  <si>
    <t xml:space="preserve">  科学技术管理事务</t>
  </si>
  <si>
    <t>2060101</t>
  </si>
  <si>
    <t>2060102</t>
  </si>
  <si>
    <t>2060103</t>
  </si>
  <si>
    <t>2060199</t>
  </si>
  <si>
    <t xml:space="preserve">    其他科学技术管理事务支出</t>
  </si>
  <si>
    <t>20602</t>
  </si>
  <si>
    <t xml:space="preserve">  基础研究</t>
  </si>
  <si>
    <t>2060201</t>
  </si>
  <si>
    <t xml:space="preserve">    机构运行</t>
  </si>
  <si>
    <t>2060203</t>
  </si>
  <si>
    <t xml:space="preserve">    自然科学基金</t>
  </si>
  <si>
    <t>2060204</t>
  </si>
  <si>
    <t xml:space="preserve">    实验室及相关设施</t>
  </si>
  <si>
    <t>2060205</t>
  </si>
  <si>
    <t xml:space="preserve">    重大科学工程</t>
  </si>
  <si>
    <t>2060206</t>
  </si>
  <si>
    <t xml:space="preserve">    专项基础科研</t>
  </si>
  <si>
    <t>2060207</t>
  </si>
  <si>
    <t xml:space="preserve">    专项技术基础</t>
  </si>
  <si>
    <t>2060208</t>
  </si>
  <si>
    <t xml:space="preserve">    科技人才队伍建设</t>
  </si>
  <si>
    <t>2060299</t>
  </si>
  <si>
    <t xml:space="preserve">    其他基础研究支出</t>
  </si>
  <si>
    <t>20603</t>
  </si>
  <si>
    <t xml:space="preserve">  应用研究</t>
  </si>
  <si>
    <t>2060301</t>
  </si>
  <si>
    <t>2060302</t>
  </si>
  <si>
    <t xml:space="preserve">    社会公益研究</t>
  </si>
  <si>
    <t>2060303</t>
  </si>
  <si>
    <t xml:space="preserve">    高技术研究</t>
  </si>
  <si>
    <t>2060304</t>
  </si>
  <si>
    <t xml:space="preserve">    专项科研试制</t>
  </si>
  <si>
    <t>2060399</t>
  </si>
  <si>
    <t xml:space="preserve">    其他应用研究支出</t>
  </si>
  <si>
    <t>20604</t>
  </si>
  <si>
    <t xml:space="preserve">  技术研究与开发</t>
  </si>
  <si>
    <t>2060401</t>
  </si>
  <si>
    <t>2060404</t>
  </si>
  <si>
    <t xml:space="preserve">    科技成果转化与扩散</t>
  </si>
  <si>
    <t>2060405</t>
  </si>
  <si>
    <t xml:space="preserve">    共性技术研究与开发</t>
  </si>
  <si>
    <t>2060499</t>
  </si>
  <si>
    <t xml:space="preserve">    其他技术研究与开发支出</t>
  </si>
  <si>
    <t>20605</t>
  </si>
  <si>
    <t xml:space="preserve">  科技条件与服务</t>
  </si>
  <si>
    <t>2060501</t>
  </si>
  <si>
    <t>2060502</t>
  </si>
  <si>
    <t xml:space="preserve">    技术创新服务体系</t>
  </si>
  <si>
    <t>2060503</t>
  </si>
  <si>
    <t xml:space="preserve">    科技条件专项</t>
  </si>
  <si>
    <t>2060599</t>
  </si>
  <si>
    <t xml:space="preserve">    其他科技条件与服务支出</t>
  </si>
  <si>
    <t>20606</t>
  </si>
  <si>
    <t xml:space="preserve">  社会科学</t>
  </si>
  <si>
    <t>2060601</t>
  </si>
  <si>
    <t xml:space="preserve">    社会科学研究机构</t>
  </si>
  <si>
    <t>2060602</t>
  </si>
  <si>
    <t xml:space="preserve">    社会科学研究</t>
  </si>
  <si>
    <t>2060603</t>
  </si>
  <si>
    <t xml:space="preserve">    社科基金支出</t>
  </si>
  <si>
    <t>2060699</t>
  </si>
  <si>
    <t xml:space="preserve">    其他社会科学支出</t>
  </si>
  <si>
    <t>20607</t>
  </si>
  <si>
    <t xml:space="preserve">  科学技术普及</t>
  </si>
  <si>
    <t>2060701</t>
  </si>
  <si>
    <t>2060702</t>
  </si>
  <si>
    <t xml:space="preserve">    科普活动</t>
  </si>
  <si>
    <t>2060703</t>
  </si>
  <si>
    <t xml:space="preserve">    青少年科技活动</t>
  </si>
  <si>
    <t>2060704</t>
  </si>
  <si>
    <t xml:space="preserve">    学术交流活动</t>
  </si>
  <si>
    <t>2060705</t>
  </si>
  <si>
    <t xml:space="preserve">    科技馆站</t>
  </si>
  <si>
    <t>2060799</t>
  </si>
  <si>
    <t xml:space="preserve">    其他科学技术普及支出</t>
  </si>
  <si>
    <t>20608</t>
  </si>
  <si>
    <t xml:space="preserve">  科技交流与合作</t>
  </si>
  <si>
    <t>2060801</t>
  </si>
  <si>
    <t xml:space="preserve">    国际交流与合作</t>
  </si>
  <si>
    <t>2060802</t>
  </si>
  <si>
    <t xml:space="preserve">    重大科技合作项目</t>
  </si>
  <si>
    <t>2060899</t>
  </si>
  <si>
    <t xml:space="preserve">    其他科技交流与合作支出</t>
  </si>
  <si>
    <t>20609</t>
  </si>
  <si>
    <t xml:space="preserve">  科技重大项目</t>
  </si>
  <si>
    <t>2060901</t>
  </si>
  <si>
    <t xml:space="preserve">    科技重大专项</t>
  </si>
  <si>
    <t>2060902</t>
  </si>
  <si>
    <t xml:space="preserve">    重点研发计划</t>
  </si>
  <si>
    <t>2060999</t>
  </si>
  <si>
    <t xml:space="preserve">    其他科技重大项目</t>
  </si>
  <si>
    <t>20610</t>
  </si>
  <si>
    <t xml:space="preserve">  核电站乏燃料处理处置基金支出</t>
  </si>
  <si>
    <t>2061001</t>
  </si>
  <si>
    <t xml:space="preserve">    乏燃料运输</t>
  </si>
  <si>
    <t>2061002</t>
  </si>
  <si>
    <t xml:space="preserve">    乏燃料离堆贮存</t>
  </si>
  <si>
    <t>2061003</t>
  </si>
  <si>
    <t xml:space="preserve">    乏燃料后处理</t>
  </si>
  <si>
    <t>2061004</t>
  </si>
  <si>
    <t xml:space="preserve">    高放废物的处理处置</t>
  </si>
  <si>
    <t>2061005</t>
  </si>
  <si>
    <t xml:space="preserve">    乏燃料后处理厂的建设、运行、改造和退役</t>
  </si>
  <si>
    <t>2061099</t>
  </si>
  <si>
    <t xml:space="preserve">    其他乏燃料处理处置基金支出</t>
  </si>
  <si>
    <t>20699</t>
  </si>
  <si>
    <t xml:space="preserve">  其他科学技术支出</t>
  </si>
  <si>
    <t>2069901</t>
  </si>
  <si>
    <t xml:space="preserve">    科技奖励</t>
  </si>
  <si>
    <t>2069902</t>
  </si>
  <si>
    <t xml:space="preserve">    核应急</t>
  </si>
  <si>
    <t>2069903</t>
  </si>
  <si>
    <t xml:space="preserve">    转制科研机构</t>
  </si>
  <si>
    <t>2069999</t>
  </si>
  <si>
    <t xml:space="preserve">    其他科学技术支出</t>
  </si>
  <si>
    <t>207</t>
  </si>
  <si>
    <t>文化旅游体育与传媒支出</t>
  </si>
  <si>
    <t>20701</t>
  </si>
  <si>
    <t xml:space="preserve">  文化和旅游</t>
  </si>
  <si>
    <t>2070101</t>
  </si>
  <si>
    <t>2070102</t>
  </si>
  <si>
    <t>2070103</t>
  </si>
  <si>
    <t>2070104</t>
  </si>
  <si>
    <t xml:space="preserve">    图书馆</t>
  </si>
  <si>
    <t>2070105</t>
  </si>
  <si>
    <t xml:space="preserve">    文化展示及纪念机构</t>
  </si>
  <si>
    <t>2070106</t>
  </si>
  <si>
    <t xml:space="preserve">    艺术表演场所</t>
  </si>
  <si>
    <t>2070107</t>
  </si>
  <si>
    <t xml:space="preserve">    艺术表演团体</t>
  </si>
  <si>
    <t>2070108</t>
  </si>
  <si>
    <t xml:space="preserve">    文化活动</t>
  </si>
  <si>
    <t>2070109</t>
  </si>
  <si>
    <t xml:space="preserve">    群众文化</t>
  </si>
  <si>
    <t>2070110</t>
  </si>
  <si>
    <t xml:space="preserve">    文化和旅游交流与合作</t>
  </si>
  <si>
    <t>2070111</t>
  </si>
  <si>
    <t xml:space="preserve">    文化创作与保护</t>
  </si>
  <si>
    <t>2070112</t>
  </si>
  <si>
    <t xml:space="preserve">    文化和旅游市场管理</t>
  </si>
  <si>
    <t>2070113</t>
  </si>
  <si>
    <t xml:space="preserve">    旅游宣传</t>
  </si>
  <si>
    <t>2070114</t>
  </si>
  <si>
    <t xml:space="preserve">    文化和旅游管理事务</t>
  </si>
  <si>
    <t>2070199</t>
  </si>
  <si>
    <t xml:space="preserve">    其他文化和旅游支出</t>
  </si>
  <si>
    <t>20702</t>
  </si>
  <si>
    <t xml:space="preserve">  文物</t>
  </si>
  <si>
    <t>2070201</t>
  </si>
  <si>
    <t>2070202</t>
  </si>
  <si>
    <t>2070203</t>
  </si>
  <si>
    <t>2070204</t>
  </si>
  <si>
    <t xml:space="preserve">    文物保护</t>
  </si>
  <si>
    <t>2070205</t>
  </si>
  <si>
    <t xml:space="preserve">    博物馆</t>
  </si>
  <si>
    <t>2070206</t>
  </si>
  <si>
    <t xml:space="preserve">    历史名城与古迹</t>
  </si>
  <si>
    <t>2070299</t>
  </si>
  <si>
    <t xml:space="preserve">    其他文物支出</t>
  </si>
  <si>
    <t>20703</t>
  </si>
  <si>
    <t xml:space="preserve">  体育</t>
  </si>
  <si>
    <t>2070301</t>
  </si>
  <si>
    <t>2070302</t>
  </si>
  <si>
    <t>2070303</t>
  </si>
  <si>
    <t>2070304</t>
  </si>
  <si>
    <t xml:space="preserve">    运动项目管理</t>
  </si>
  <si>
    <t>2070305</t>
  </si>
  <si>
    <t xml:space="preserve">    体育竞赛</t>
  </si>
  <si>
    <t>2070306</t>
  </si>
  <si>
    <t xml:space="preserve">    体育训练</t>
  </si>
  <si>
    <t>2070307</t>
  </si>
  <si>
    <t xml:space="preserve">    体育场馆</t>
  </si>
  <si>
    <t>2070308</t>
  </si>
  <si>
    <t xml:space="preserve">    群众体育</t>
  </si>
  <si>
    <t>2070309</t>
  </si>
  <si>
    <t xml:space="preserve">    体育交流与合作</t>
  </si>
  <si>
    <t>2070399</t>
  </si>
  <si>
    <t xml:space="preserve">    其他体育支出</t>
  </si>
  <si>
    <t>20706</t>
  </si>
  <si>
    <t xml:space="preserve">  新闻出版电影</t>
  </si>
  <si>
    <t>2070601</t>
  </si>
  <si>
    <t>2070602</t>
  </si>
  <si>
    <t>2070603</t>
  </si>
  <si>
    <t>2070604</t>
  </si>
  <si>
    <t xml:space="preserve">    新闻通讯</t>
  </si>
  <si>
    <t>2070605</t>
  </si>
  <si>
    <t xml:space="preserve">    出版发行</t>
  </si>
  <si>
    <t>2070606</t>
  </si>
  <si>
    <t xml:space="preserve">    版权管理</t>
  </si>
  <si>
    <t>2070607</t>
  </si>
  <si>
    <t xml:space="preserve">    电影</t>
  </si>
  <si>
    <t>2070699</t>
  </si>
  <si>
    <t xml:space="preserve">    其他新闻出版电影支出</t>
  </si>
  <si>
    <t>20707</t>
  </si>
  <si>
    <t xml:space="preserve">  国家电影事业发展专项资金安排的支出</t>
  </si>
  <si>
    <t>2070701</t>
  </si>
  <si>
    <t xml:space="preserve">    资助国产影片放映</t>
  </si>
  <si>
    <t>2070702</t>
  </si>
  <si>
    <t xml:space="preserve">    资助影院建设</t>
  </si>
  <si>
    <t>2070703</t>
  </si>
  <si>
    <t xml:space="preserve">    资助少数民族语电影译制</t>
  </si>
  <si>
    <t>2070704</t>
  </si>
  <si>
    <t xml:space="preserve">    购买农村电影公益性放映版权服务</t>
  </si>
  <si>
    <t>2070799</t>
  </si>
  <si>
    <t xml:space="preserve">    其他国家电影事业发展专项资金支出</t>
  </si>
  <si>
    <t>20708</t>
  </si>
  <si>
    <t xml:space="preserve">  广播电视</t>
  </si>
  <si>
    <t>2070801</t>
  </si>
  <si>
    <t>2070802</t>
  </si>
  <si>
    <t>2070803</t>
  </si>
  <si>
    <t>2070806</t>
  </si>
  <si>
    <t xml:space="preserve">    监测监管</t>
  </si>
  <si>
    <t>2070807</t>
  </si>
  <si>
    <t xml:space="preserve">    传输发射</t>
  </si>
  <si>
    <t>2070808</t>
  </si>
  <si>
    <t xml:space="preserve">    广播电视事务</t>
  </si>
  <si>
    <t>2070899</t>
  </si>
  <si>
    <t xml:space="preserve">    其他广播电视支出</t>
  </si>
  <si>
    <t>20799</t>
  </si>
  <si>
    <t xml:space="preserve">  其他文化旅游体育与传媒支出</t>
  </si>
  <si>
    <t>2079902</t>
  </si>
  <si>
    <t xml:space="preserve">    宣传文化发展专项支出</t>
  </si>
  <si>
    <t>2079903</t>
  </si>
  <si>
    <t xml:space="preserve">    文化产业发展专项支出</t>
  </si>
  <si>
    <t>2079999</t>
  </si>
  <si>
    <t xml:space="preserve">    其他文化旅游体育与传媒支出</t>
  </si>
  <si>
    <t>208</t>
  </si>
  <si>
    <t>社会保障和就业支出</t>
  </si>
  <si>
    <t>20801</t>
  </si>
  <si>
    <t xml:space="preserve">  人力资源和社会保障管理事务</t>
  </si>
  <si>
    <t>2080101</t>
  </si>
  <si>
    <t>2080102</t>
  </si>
  <si>
    <t>2080103</t>
  </si>
  <si>
    <t>2080104</t>
  </si>
  <si>
    <t xml:space="preserve">    综合业务管理</t>
  </si>
  <si>
    <t>2080105</t>
  </si>
  <si>
    <t xml:space="preserve">    劳动保障监察</t>
  </si>
  <si>
    <t>2080106</t>
  </si>
  <si>
    <t xml:space="preserve">    就业管理事务</t>
  </si>
  <si>
    <t>2080107</t>
  </si>
  <si>
    <t xml:space="preserve">    社会保险业务管理事务</t>
  </si>
  <si>
    <t>2080108</t>
  </si>
  <si>
    <t>2080109</t>
  </si>
  <si>
    <t xml:space="preserve">    社会保险经办机构</t>
  </si>
  <si>
    <t>2080110</t>
  </si>
  <si>
    <t xml:space="preserve">    劳动关系和维权</t>
  </si>
  <si>
    <t>2080111</t>
  </si>
  <si>
    <t xml:space="preserve">    公共就业服务和职业技能鉴定机构</t>
  </si>
  <si>
    <t>2080112</t>
  </si>
  <si>
    <t xml:space="preserve">    劳动人事争议调解仲裁</t>
  </si>
  <si>
    <t>2080113</t>
  </si>
  <si>
    <t xml:space="preserve">    政府特殊津贴</t>
  </si>
  <si>
    <t>2080114</t>
  </si>
  <si>
    <t xml:space="preserve">    资助留学回国人员</t>
  </si>
  <si>
    <t>2080115</t>
  </si>
  <si>
    <t xml:space="preserve">    博士后日常经费</t>
  </si>
  <si>
    <t>2080116</t>
  </si>
  <si>
    <t xml:space="preserve">    引进人才费用</t>
  </si>
  <si>
    <t>2080150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</si>
  <si>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</si>
  <si>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</si>
  <si>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</si>
  <si>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</si>
  <si>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</si>
  <si>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2080202</t>
  </si>
  <si>
    <t>2080203</t>
  </si>
  <si>
    <t>2080206</t>
  </si>
  <si>
    <t xml:space="preserve">    社会组织管理</t>
  </si>
  <si>
    <t>2080207</t>
  </si>
  <si>
    <t xml:space="preserve">    行政区划和地名管理</t>
  </si>
  <si>
    <t>2080208</t>
  </si>
  <si>
    <t xml:space="preserve">    基层政权建设和社区治理</t>
  </si>
  <si>
    <t>2080299</t>
  </si>
  <si>
    <t xml:space="preserve">    其他民政管理事务支出</t>
  </si>
  <si>
    <t>20804</t>
  </si>
  <si>
    <t xml:space="preserve">  补充全国社会保障基金</t>
  </si>
  <si>
    <t>2080402</t>
  </si>
  <si>
    <t xml:space="preserve">    用一般公共预算补充基金</t>
  </si>
  <si>
    <t>2080451</t>
  </si>
  <si>
    <t xml:space="preserve">    国有资本经营预算补充社保基金支出</t>
  </si>
  <si>
    <t>2080499</t>
  </si>
  <si>
    <t xml:space="preserve">    用其他财政资金补充基金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</si>
  <si>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</si>
  <si>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</si>
  <si>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</si>
  <si>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</si>
  <si>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</si>
  <si>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</si>
  <si>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2080503</t>
  </si>
  <si>
    <t xml:space="preserve">    离退休人员管理机构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</si>
  <si>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</si>
  <si>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</si>
  <si>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</si>
  <si>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</si>
  <si>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2080507</t>
  </si>
  <si>
    <t xml:space="preserve">    对机关事业单位基本养老保险基金的补助</t>
  </si>
  <si>
    <t>2080508</t>
  </si>
  <si>
    <t xml:space="preserve">    对机关事业单位职业年金的补助</t>
  </si>
  <si>
    <t>2080599</t>
  </si>
  <si>
    <t xml:space="preserve">    其他行政事业单位养老支出</t>
  </si>
  <si>
    <t>20806</t>
  </si>
  <si>
    <t xml:space="preserve">  企业改革补助</t>
  </si>
  <si>
    <t>2080601</t>
  </si>
  <si>
    <t xml:space="preserve">    企业关闭破产补助</t>
  </si>
  <si>
    <t>2080602</t>
  </si>
  <si>
    <t xml:space="preserve">    厂办大集体改革补助</t>
  </si>
  <si>
    <t>2080699</t>
  </si>
  <si>
    <t xml:space="preserve">    其他企业改革发展补助</t>
  </si>
  <si>
    <t>20807</t>
  </si>
  <si>
    <t xml:space="preserve">  就业补助</t>
  </si>
  <si>
    <t>2080701</t>
  </si>
  <si>
    <t xml:space="preserve">    就业创业服务补贴</t>
  </si>
  <si>
    <t>2080702</t>
  </si>
  <si>
    <t xml:space="preserve">    职业培训补贴</t>
  </si>
  <si>
    <t>2080704</t>
  </si>
  <si>
    <t xml:space="preserve">    社会保险补贴</t>
  </si>
  <si>
    <t>2080705</t>
  </si>
  <si>
    <t xml:space="preserve">    公益性岗位补贴</t>
  </si>
  <si>
    <t>2080709</t>
  </si>
  <si>
    <t xml:space="preserve">    职业技能鉴定补贴</t>
  </si>
  <si>
    <t>2080711</t>
  </si>
  <si>
    <t xml:space="preserve">    就业见习补贴</t>
  </si>
  <si>
    <t>2080712</t>
  </si>
  <si>
    <t xml:space="preserve">    高技能人才培养补助</t>
  </si>
  <si>
    <t>2080713</t>
  </si>
  <si>
    <t xml:space="preserve">    促进创业补贴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</si>
  <si>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</si>
  <si>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</si>
  <si>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</si>
  <si>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</si>
  <si>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</si>
  <si>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</si>
  <si>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</si>
  <si>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</si>
  <si>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</si>
  <si>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</si>
  <si>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2080805</t>
  </si>
  <si>
    <t xml:space="preserve">    义务兵优待</t>
  </si>
  <si>
    <t>2080806</t>
  </si>
  <si>
    <t xml:space="preserve">    农村籍退役士兵老年生活补助</t>
  </si>
  <si>
    <t>2080807</t>
  </si>
  <si>
    <t xml:space="preserve">    光荣院</t>
  </si>
  <si>
    <t>2080808</t>
  </si>
  <si>
    <t xml:space="preserve">    烈士纪念设施管理维护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</si>
  <si>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</si>
  <si>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</si>
  <si>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</si>
  <si>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</si>
  <si>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</si>
  <si>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</si>
  <si>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2080902</t>
  </si>
  <si>
    <t xml:space="preserve">    军队移交政府的离退休人员安置</t>
  </si>
  <si>
    <t>2080903</t>
  </si>
  <si>
    <t xml:space="preserve">    军队移交政府离退休干部管理机构</t>
  </si>
  <si>
    <t>2080904</t>
  </si>
  <si>
    <t xml:space="preserve">    退役士兵管理教育</t>
  </si>
  <si>
    <t>2080905</t>
  </si>
  <si>
    <t xml:space="preserve">    军队转业干部安置</t>
  </si>
  <si>
    <t>2080999</t>
  </si>
  <si>
    <t xml:space="preserve">    其他退役安置支出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</si>
  <si>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</si>
  <si>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</si>
  <si>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</si>
  <si>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</si>
  <si>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</si>
  <si>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</si>
  <si>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2081003</t>
  </si>
  <si>
    <t xml:space="preserve">    康复辅具</t>
  </si>
  <si>
    <t>2081004</t>
  </si>
  <si>
    <t xml:space="preserve">    殡葬</t>
  </si>
  <si>
    <t>2081005</t>
  </si>
  <si>
    <t xml:space="preserve">    社会福利事业单位</t>
  </si>
  <si>
    <t>2081006</t>
  </si>
  <si>
    <t xml:space="preserve">    养老服务</t>
  </si>
  <si>
    <t>2081099</t>
  </si>
  <si>
    <t xml:space="preserve">    其他社会福利支出</t>
  </si>
  <si>
    <t>20811</t>
  </si>
  <si>
    <t xml:space="preserve">  残疾人事业</t>
  </si>
  <si>
    <t>2081101</t>
  </si>
  <si>
    <t>2081102</t>
  </si>
  <si>
    <t>2081103</t>
  </si>
  <si>
    <t>2081104</t>
  </si>
  <si>
    <t xml:space="preserve">    残疾人康复</t>
  </si>
  <si>
    <t>2081105</t>
  </si>
  <si>
    <t xml:space="preserve">    残疾人就业</t>
  </si>
  <si>
    <t>2081106</t>
  </si>
  <si>
    <t xml:space="preserve">    残疾人体育</t>
  </si>
  <si>
    <t>2081107</t>
  </si>
  <si>
    <t xml:space="preserve">    残疾人生活和护理补贴</t>
  </si>
  <si>
    <t>2081199</t>
  </si>
  <si>
    <t xml:space="preserve">    其他残疾人事业支出</t>
  </si>
  <si>
    <t>20816</t>
  </si>
  <si>
    <t xml:space="preserve">  红十字事业</t>
  </si>
  <si>
    <t>2081601</t>
  </si>
  <si>
    <t>2081602</t>
  </si>
  <si>
    <t>2081603</t>
  </si>
  <si>
    <t>2081650</t>
  </si>
  <si>
    <t>2081699</t>
  </si>
  <si>
    <t xml:space="preserve">    其他红十字事业支出</t>
  </si>
  <si>
    <t>20819</t>
  </si>
  <si>
    <t xml:space="preserve">  最低生活保障</t>
  </si>
  <si>
    <t>2081901</t>
  </si>
  <si>
    <t xml:space="preserve">    城市最低生活保障金支出</t>
  </si>
  <si>
    <t>2081902</t>
  </si>
  <si>
    <t xml:space="preserve">    农村最低生活保障金支出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</si>
  <si>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</si>
  <si>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</si>
  <si>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</si>
  <si>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</si>
  <si>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</si>
  <si>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</si>
  <si>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</si>
  <si>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特困人员救助供养</t>
  </si>
  <si>
    <t>2082101</t>
  </si>
  <si>
    <t xml:space="preserve">    城市特困人员救助供养支出</t>
  </si>
  <si>
    <t>2082102</t>
  </si>
  <si>
    <t xml:space="preserve">    农村特困人员救助供养支出</t>
  </si>
  <si>
    <t>20824</t>
  </si>
  <si>
    <t xml:space="preserve">  补充道路交通事故社会救助基金</t>
  </si>
  <si>
    <t>2082401</t>
  </si>
  <si>
    <t xml:space="preserve">    交强险增值税补助基金支出</t>
  </si>
  <si>
    <t>2082402</t>
  </si>
  <si>
    <t xml:space="preserve">    交强险罚款收入补助基金支出</t>
  </si>
  <si>
    <t>20825</t>
  </si>
  <si>
    <t xml:space="preserve">  其他生活救助</t>
  </si>
  <si>
    <t>2082501</t>
  </si>
  <si>
    <t xml:space="preserve">    其他城市生活救助</t>
  </si>
  <si>
    <t>2082502</t>
  </si>
  <si>
    <t xml:space="preserve">    其他农村生活救助</t>
  </si>
  <si>
    <t>20826</t>
  </si>
  <si>
    <t xml:space="preserve">  财政对基本养老保险基金的补助</t>
  </si>
  <si>
    <t>2082601</t>
  </si>
  <si>
    <t xml:space="preserve">    财政对企业职工基本养老保险基金的补助</t>
  </si>
  <si>
    <t>2082602</t>
  </si>
  <si>
    <t xml:space="preserve">    财政对城乡居民基本养老保险基金的补助</t>
  </si>
  <si>
    <t>2082699</t>
  </si>
  <si>
    <t xml:space="preserve">    财政对其他基本养老保险基金的补助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</si>
  <si>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</si>
  <si>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</si>
  <si>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</si>
  <si>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</si>
  <si>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</si>
  <si>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</si>
  <si>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2082799</t>
  </si>
  <si>
    <t xml:space="preserve">    其他财政对社会保险基金的补助</t>
  </si>
  <si>
    <t>20828</t>
  </si>
  <si>
    <t xml:space="preserve">  退役军人管理事务</t>
  </si>
  <si>
    <t>2082801</t>
  </si>
  <si>
    <t>2082802</t>
  </si>
  <si>
    <t>2082803</t>
  </si>
  <si>
    <t>2082804</t>
  </si>
  <si>
    <t xml:space="preserve">    拥军优属</t>
  </si>
  <si>
    <t>2082805</t>
  </si>
  <si>
    <t xml:space="preserve">    军供保障</t>
  </si>
  <si>
    <t>2082850</t>
  </si>
  <si>
    <t>2082899</t>
  </si>
  <si>
    <t xml:space="preserve">    其他退役军人事务管理支出</t>
  </si>
  <si>
    <t>20830</t>
  </si>
  <si>
    <t xml:space="preserve">  财政代缴社会保险费支出</t>
  </si>
  <si>
    <t>2083001</t>
  </si>
  <si>
    <t xml:space="preserve">    财政代缴城乡居民基本养老保险费支出</t>
  </si>
  <si>
    <t>2083099</t>
  </si>
  <si>
    <t xml:space="preserve">    财政代缴其他社会保险费支出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</si>
  <si>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</si>
  <si>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</si>
  <si>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</si>
  <si>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</si>
  <si>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</si>
  <si>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</si>
  <si>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</si>
  <si>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</si>
  <si>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2100101</t>
  </si>
  <si>
    <t>2100102</t>
  </si>
  <si>
    <t>2100103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</si>
  <si>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</si>
  <si>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</si>
  <si>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</si>
  <si>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</si>
  <si>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</si>
  <si>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</si>
  <si>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</si>
  <si>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</si>
  <si>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2100203</t>
  </si>
  <si>
    <t xml:space="preserve">    传染病医院</t>
  </si>
  <si>
    <t>2100204</t>
  </si>
  <si>
    <t xml:space="preserve">    职业病防治医院</t>
  </si>
  <si>
    <t>2100205</t>
  </si>
  <si>
    <t xml:space="preserve">    精神病医院</t>
  </si>
  <si>
    <t>2100206</t>
  </si>
  <si>
    <t xml:space="preserve">    妇幼保健医院</t>
  </si>
  <si>
    <t>2100207</t>
  </si>
  <si>
    <t xml:space="preserve">    儿童医院</t>
  </si>
  <si>
    <t>2100208</t>
  </si>
  <si>
    <t xml:space="preserve">    其他专科医院</t>
  </si>
  <si>
    <t>2100209</t>
  </si>
  <si>
    <t xml:space="preserve">    福利医院</t>
  </si>
  <si>
    <t>2100210</t>
  </si>
  <si>
    <t xml:space="preserve">    行业医院</t>
  </si>
  <si>
    <t>2100211</t>
  </si>
  <si>
    <t xml:space="preserve">    处理医疗欠费</t>
  </si>
  <si>
    <t>2100212</t>
  </si>
  <si>
    <t xml:space="preserve">    康复医院</t>
  </si>
  <si>
    <t>2100213</t>
  </si>
  <si>
    <t xml:space="preserve">    优抚医院</t>
  </si>
  <si>
    <t>2100299</t>
  </si>
  <si>
    <t xml:space="preserve">    其他公立医院支出</t>
  </si>
  <si>
    <t>21003</t>
  </si>
  <si>
    <t xml:space="preserve">  基层医疗卫生机构</t>
  </si>
  <si>
    <t>2100301</t>
  </si>
  <si>
    <t xml:space="preserve">    城市社区卫生机构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</si>
  <si>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</si>
  <si>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</si>
  <si>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</si>
  <si>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</si>
  <si>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</si>
  <si>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</si>
  <si>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</si>
  <si>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</si>
  <si>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2100402</t>
  </si>
  <si>
    <t xml:space="preserve">    卫生监督机构</t>
  </si>
  <si>
    <t>2100403</t>
  </si>
  <si>
    <t xml:space="preserve">    妇幼保健机构</t>
  </si>
  <si>
    <t>2100404</t>
  </si>
  <si>
    <t xml:space="preserve">    精神卫生机构</t>
  </si>
  <si>
    <t>2100405</t>
  </si>
  <si>
    <t xml:space="preserve">    应急救治机构</t>
  </si>
  <si>
    <t>2100406</t>
  </si>
  <si>
    <t xml:space="preserve">    采供血机构</t>
  </si>
  <si>
    <t>2100407</t>
  </si>
  <si>
    <t xml:space="preserve">    其他专业公共卫生机构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</si>
  <si>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</si>
  <si>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</si>
  <si>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</si>
  <si>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</si>
  <si>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</si>
  <si>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突发公共卫生事件应急处理</t>
  </si>
  <si>
    <t>2100499</t>
  </si>
  <si>
    <t xml:space="preserve">    其他公共卫生支出</t>
  </si>
  <si>
    <t>21006</t>
  </si>
  <si>
    <t xml:space="preserve">  中医药</t>
  </si>
  <si>
    <t>2100601</t>
  </si>
  <si>
    <t xml:space="preserve">    中医（民族医）药专项</t>
  </si>
  <si>
    <t>2100699</t>
  </si>
  <si>
    <t xml:space="preserve">    其他中医药支出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</si>
  <si>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</si>
  <si>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</si>
  <si>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</si>
  <si>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</si>
  <si>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</si>
  <si>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</si>
  <si>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</si>
  <si>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</si>
  <si>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</si>
  <si>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</si>
  <si>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</si>
  <si>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</si>
  <si>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</si>
  <si>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</si>
  <si>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</si>
  <si>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</si>
  <si>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</si>
  <si>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</si>
  <si>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21012</t>
  </si>
  <si>
    <t xml:space="preserve">  财政对基本医疗保险基金的补助</t>
  </si>
  <si>
    <t>2101201</t>
  </si>
  <si>
    <t xml:space="preserve">    财政对职工基本医疗保险基金的补助</t>
  </si>
  <si>
    <t>2101202</t>
  </si>
  <si>
    <t xml:space="preserve">    财政对城乡居民基本医疗保险基金的补助</t>
  </si>
  <si>
    <t>2101299</t>
  </si>
  <si>
    <t xml:space="preserve">    财政对其他基本医疗保险基金的补助</t>
  </si>
  <si>
    <t>21013</t>
  </si>
  <si>
    <t xml:space="preserve">  医疗救助</t>
  </si>
  <si>
    <t>2101301</t>
  </si>
  <si>
    <t xml:space="preserve">    城乡医疗救助</t>
  </si>
  <si>
    <t>2101302</t>
  </si>
  <si>
    <t xml:space="preserve">    疾病应急救助</t>
  </si>
  <si>
    <t>2101399</t>
  </si>
  <si>
    <t xml:space="preserve">    其他医疗救助支出</t>
  </si>
  <si>
    <t>21014</t>
  </si>
  <si>
    <t xml:space="preserve">  优抚对象医疗</t>
  </si>
  <si>
    <t>2101401</t>
  </si>
  <si>
    <t xml:space="preserve">    优抚对象医疗补助</t>
  </si>
  <si>
    <t>2101499</t>
  </si>
  <si>
    <t xml:space="preserve">    其他优抚对象医疗支出</t>
  </si>
  <si>
    <t>21015</t>
  </si>
  <si>
    <t xml:space="preserve">  医疗保障管理事务</t>
  </si>
  <si>
    <t>2101501</t>
  </si>
  <si>
    <t>2101502</t>
  </si>
  <si>
    <t>2101503</t>
  </si>
  <si>
    <t>2101504</t>
  </si>
  <si>
    <t>2101505</t>
  </si>
  <si>
    <t xml:space="preserve">    医疗保障政策管理</t>
  </si>
  <si>
    <t>2101506</t>
  </si>
  <si>
    <t xml:space="preserve">    医疗保障经办事务</t>
  </si>
  <si>
    <t>2101550</t>
  </si>
  <si>
    <t>2101599</t>
  </si>
  <si>
    <t xml:space="preserve">    其他医疗保障管理事务支出</t>
  </si>
  <si>
    <t>21016</t>
  </si>
  <si>
    <t xml:space="preserve">  老龄卫生健康事务</t>
  </si>
  <si>
    <t>2101601</t>
  </si>
  <si>
    <t xml:space="preserve">    老龄卫生健康事务</t>
  </si>
  <si>
    <t>21099</t>
  </si>
  <si>
    <t xml:space="preserve">  其他卫生健康支出</t>
  </si>
  <si>
    <t>2109999</t>
  </si>
  <si>
    <t xml:space="preserve">    其他卫生健康支出</t>
  </si>
  <si>
    <t>211</t>
  </si>
  <si>
    <t>节能环保支出</t>
  </si>
  <si>
    <t>21101</t>
  </si>
  <si>
    <t xml:space="preserve">  环境保护管理事务</t>
  </si>
  <si>
    <t>2110101</t>
  </si>
  <si>
    <t>2110102</t>
  </si>
  <si>
    <t>2110103</t>
  </si>
  <si>
    <t>2110104</t>
  </si>
  <si>
    <t xml:space="preserve">    生态环境保护宣传</t>
  </si>
  <si>
    <t>2110105</t>
  </si>
  <si>
    <t xml:space="preserve">    环境保护法规、规划及标准</t>
  </si>
  <si>
    <t>2110106</t>
  </si>
  <si>
    <t xml:space="preserve">    生态环境国际合作及履约</t>
  </si>
  <si>
    <t>2110107</t>
  </si>
  <si>
    <t xml:space="preserve">    生态环境保护行政许可</t>
  </si>
  <si>
    <t>2110108</t>
  </si>
  <si>
    <t xml:space="preserve">    应对气候变化管理事务</t>
  </si>
  <si>
    <t>2110199</t>
  </si>
  <si>
    <t xml:space="preserve">    其他环境保护管理事务支出</t>
  </si>
  <si>
    <t>21102</t>
  </si>
  <si>
    <t xml:space="preserve">  环境监测与监察</t>
  </si>
  <si>
    <t>2110203</t>
  </si>
  <si>
    <t xml:space="preserve">    建设项目环评审查与监督</t>
  </si>
  <si>
    <t>2110204</t>
  </si>
  <si>
    <t xml:space="preserve">    核与辐射安全监督</t>
  </si>
  <si>
    <t>2110299</t>
  </si>
  <si>
    <t xml:space="preserve">    其他环境监测与监察支出</t>
  </si>
  <si>
    <t>21103</t>
  </si>
  <si>
    <t xml:space="preserve">  污染防治</t>
  </si>
  <si>
    <t>2110301</t>
  </si>
  <si>
    <t xml:space="preserve">    大气</t>
  </si>
  <si>
    <t>2110302</t>
  </si>
  <si>
    <t xml:space="preserve">    水体</t>
  </si>
  <si>
    <t>2110303</t>
  </si>
  <si>
    <t xml:space="preserve">    噪声</t>
  </si>
  <si>
    <t>2110304</t>
  </si>
  <si>
    <t xml:space="preserve">    固体废弃物与化学品</t>
  </si>
  <si>
    <t>2110305</t>
  </si>
  <si>
    <t xml:space="preserve">    放射源和放射性废物监管</t>
  </si>
  <si>
    <t>2110306</t>
  </si>
  <si>
    <t xml:space="preserve">    辐射</t>
  </si>
  <si>
    <t>2110307</t>
  </si>
  <si>
    <t xml:space="preserve">    土壤</t>
  </si>
  <si>
    <t>2110399</t>
  </si>
  <si>
    <t xml:space="preserve">    其他污染防治支出</t>
  </si>
  <si>
    <t>21104</t>
  </si>
  <si>
    <t xml:space="preserve">  自然生态保护</t>
  </si>
  <si>
    <t>2110401</t>
  </si>
  <si>
    <t xml:space="preserve">    生态保护</t>
  </si>
  <si>
    <t>2110402</t>
  </si>
  <si>
    <t xml:space="preserve">    农村环境保护</t>
  </si>
  <si>
    <t>2110404</t>
  </si>
  <si>
    <t xml:space="preserve">    生物及物种资源保护</t>
  </si>
  <si>
    <t>2110405</t>
  </si>
  <si>
    <t xml:space="preserve">    草原生态修复治理</t>
  </si>
  <si>
    <t>2110406</t>
  </si>
  <si>
    <t xml:space="preserve">    自然保护地</t>
  </si>
  <si>
    <t>2110499</t>
  </si>
  <si>
    <t xml:space="preserve">    其他自然生态保护支出</t>
  </si>
  <si>
    <t>21105</t>
  </si>
  <si>
    <t xml:space="preserve">  天然林保护</t>
  </si>
  <si>
    <t>2110501</t>
  </si>
  <si>
    <t xml:space="preserve">    森林管护</t>
  </si>
  <si>
    <t>2110502</t>
  </si>
  <si>
    <t xml:space="preserve">    社会保险补助</t>
  </si>
  <si>
    <t>2110503</t>
  </si>
  <si>
    <t xml:space="preserve">    政策性社会性支出补助</t>
  </si>
  <si>
    <t>2110506</t>
  </si>
  <si>
    <t xml:space="preserve">    天然林保护工程建设</t>
  </si>
  <si>
    <t>2110507</t>
  </si>
  <si>
    <t xml:space="preserve">    停伐补助</t>
  </si>
  <si>
    <t>2110599</t>
  </si>
  <si>
    <t xml:space="preserve">    其他天然林保护支出</t>
  </si>
  <si>
    <t>21106</t>
  </si>
  <si>
    <t xml:space="preserve">  退耕还林还草</t>
  </si>
  <si>
    <t>2110602</t>
  </si>
  <si>
    <t xml:space="preserve">    退耕现金</t>
  </si>
  <si>
    <t>2110603</t>
  </si>
  <si>
    <t xml:space="preserve">    退耕还林粮食折现补贴</t>
  </si>
  <si>
    <t>2110604</t>
  </si>
  <si>
    <t xml:space="preserve">    退耕还林粮食费用补贴</t>
  </si>
  <si>
    <t>2110605</t>
  </si>
  <si>
    <t xml:space="preserve">    退耕还林工程建设</t>
  </si>
  <si>
    <t>2110699</t>
  </si>
  <si>
    <t xml:space="preserve">    其他退耕还林还草支出</t>
  </si>
  <si>
    <t>21107</t>
  </si>
  <si>
    <t xml:space="preserve">  风沙荒漠治理</t>
  </si>
  <si>
    <t>2110704</t>
  </si>
  <si>
    <t xml:space="preserve">    京津风沙源治理工程建设</t>
  </si>
  <si>
    <t>2110799</t>
  </si>
  <si>
    <t xml:space="preserve">    其他风沙荒漠治理支出</t>
  </si>
  <si>
    <t>21108</t>
  </si>
  <si>
    <t xml:space="preserve">  退牧还草</t>
  </si>
  <si>
    <t>2110804</t>
  </si>
  <si>
    <t xml:space="preserve">    退牧还草工程建设</t>
  </si>
  <si>
    <t>2110899</t>
  </si>
  <si>
    <t xml:space="preserve">    其他退牧还草支出</t>
  </si>
  <si>
    <t>21109</t>
  </si>
  <si>
    <t xml:space="preserve">  已垦草原退耕还草</t>
  </si>
  <si>
    <t>2110901</t>
  </si>
  <si>
    <t xml:space="preserve">    已垦草原退耕还草</t>
  </si>
  <si>
    <t>21110</t>
  </si>
  <si>
    <t xml:space="preserve">  能源节约利用</t>
  </si>
  <si>
    <t>2111001</t>
  </si>
  <si>
    <t xml:space="preserve">    能源节约利用</t>
  </si>
  <si>
    <t>21111</t>
  </si>
  <si>
    <t xml:space="preserve">  污染减排</t>
  </si>
  <si>
    <t>2111101</t>
  </si>
  <si>
    <t xml:space="preserve">    生态环境监测与信息</t>
  </si>
  <si>
    <t>2111102</t>
  </si>
  <si>
    <t xml:space="preserve">    生态环境执法监察</t>
  </si>
  <si>
    <t>2111103</t>
  </si>
  <si>
    <t xml:space="preserve">    减排专项支出</t>
  </si>
  <si>
    <t>2111104</t>
  </si>
  <si>
    <t xml:space="preserve">    清洁生产专项支出</t>
  </si>
  <si>
    <t>2111199</t>
  </si>
  <si>
    <t xml:space="preserve">    其他污染减排支出</t>
  </si>
  <si>
    <t>21112</t>
  </si>
  <si>
    <t xml:space="preserve">  可再生能源</t>
  </si>
  <si>
    <t>2111201</t>
  </si>
  <si>
    <t xml:space="preserve">    可再生能源</t>
  </si>
  <si>
    <t>21113</t>
  </si>
  <si>
    <t xml:space="preserve">  循环经济</t>
  </si>
  <si>
    <t>2111301</t>
  </si>
  <si>
    <t xml:space="preserve">    循环经济</t>
  </si>
  <si>
    <t>21114</t>
  </si>
  <si>
    <t xml:space="preserve">  能源管理事务</t>
  </si>
  <si>
    <t>2111401</t>
  </si>
  <si>
    <t>2111402</t>
  </si>
  <si>
    <t>2111403</t>
  </si>
  <si>
    <t>2111406</t>
  </si>
  <si>
    <t xml:space="preserve">    能源科技装备</t>
  </si>
  <si>
    <t>2111407</t>
  </si>
  <si>
    <t xml:space="preserve">    能源行业管理</t>
  </si>
  <si>
    <t>2111408</t>
  </si>
  <si>
    <t xml:space="preserve">    能源管理</t>
  </si>
  <si>
    <t>2111411</t>
  </si>
  <si>
    <t>2111413</t>
  </si>
  <si>
    <t xml:space="preserve">    农村电网建设</t>
  </si>
  <si>
    <t>2111450</t>
  </si>
  <si>
    <t>2111499</t>
  </si>
  <si>
    <t xml:space="preserve">    其他能源管理事务支出</t>
  </si>
  <si>
    <t>21160</t>
  </si>
  <si>
    <t xml:space="preserve">  可再生能源电价附加收入安排的支出</t>
  </si>
  <si>
    <t>2116001</t>
  </si>
  <si>
    <t xml:space="preserve">    风力发电补助</t>
  </si>
  <si>
    <t>2116002</t>
  </si>
  <si>
    <t xml:space="preserve">    太阳能发电补助</t>
  </si>
  <si>
    <t>2116003</t>
  </si>
  <si>
    <t xml:space="preserve">    生物质能发电补助</t>
  </si>
  <si>
    <t>2116099</t>
  </si>
  <si>
    <t xml:space="preserve">    其他可再生能源电价附加收入安排的支出</t>
  </si>
  <si>
    <t>21161</t>
  </si>
  <si>
    <t xml:space="preserve">  废弃电器电子产品处理基金支出</t>
  </si>
  <si>
    <t>2116101</t>
  </si>
  <si>
    <t xml:space="preserve">    回收处理费用补贴</t>
  </si>
  <si>
    <t>2116102</t>
  </si>
  <si>
    <t xml:space="preserve">    信息系统建设</t>
  </si>
  <si>
    <t>2116103</t>
  </si>
  <si>
    <t xml:space="preserve">    基金征管经费</t>
  </si>
  <si>
    <t>2116104</t>
  </si>
  <si>
    <t xml:space="preserve">    其他废弃电器电子产品处理基金支出</t>
  </si>
  <si>
    <t>21199</t>
  </si>
  <si>
    <t xml:space="preserve">  其他节能环保支出</t>
  </si>
  <si>
    <t>2119999</t>
  </si>
  <si>
    <t xml:space="preserve">    其他节能环保支出</t>
  </si>
  <si>
    <t>212</t>
  </si>
  <si>
    <t>城乡社区支出</t>
  </si>
  <si>
    <t>21201</t>
  </si>
  <si>
    <t xml:space="preserve">  城乡社区管理事务</t>
  </si>
  <si>
    <t>2120101</t>
  </si>
  <si>
    <t>2120102</t>
  </si>
  <si>
    <t>2120103</t>
  </si>
  <si>
    <t>2120104</t>
  </si>
  <si>
    <t xml:space="preserve">    城管执法</t>
  </si>
  <si>
    <t>2120105</t>
  </si>
  <si>
    <t xml:space="preserve">    工程建设标准规范编制与监管</t>
  </si>
  <si>
    <t>2120106</t>
  </si>
  <si>
    <t xml:space="preserve">    工程建设管理</t>
  </si>
  <si>
    <t>2120107</t>
  </si>
  <si>
    <t xml:space="preserve">    市政公用行业市场监管</t>
  </si>
  <si>
    <t>2120109</t>
  </si>
  <si>
    <t xml:space="preserve">    住宅建设与房地产市场监管</t>
  </si>
  <si>
    <t>2120110</t>
  </si>
  <si>
    <t xml:space="preserve">    执业资格注册、资质审查</t>
  </si>
  <si>
    <t>2120199</t>
  </si>
  <si>
    <t xml:space="preserve">    其他城乡社区管理事务支出</t>
  </si>
  <si>
    <t>21202</t>
  </si>
  <si>
    <t xml:space="preserve">  城乡社区规划与管理</t>
  </si>
  <si>
    <t>2120201</t>
  </si>
  <si>
    <t xml:space="preserve">    城乡社区规划与管理</t>
  </si>
  <si>
    <t>21203</t>
  </si>
  <si>
    <t xml:space="preserve">  城乡社区公共设施</t>
  </si>
  <si>
    <t>2120303</t>
  </si>
  <si>
    <t xml:space="preserve">    小城镇基础设施建设</t>
  </si>
  <si>
    <t>2120399</t>
  </si>
  <si>
    <t xml:space="preserve">    其他城乡社区公共设施支出</t>
  </si>
  <si>
    <t>21205</t>
  </si>
  <si>
    <t xml:space="preserve">  城乡社区环境卫生</t>
  </si>
  <si>
    <t>2120501</t>
  </si>
  <si>
    <t xml:space="preserve">    城乡社区环境卫生</t>
  </si>
  <si>
    <t>21206</t>
  </si>
  <si>
    <t xml:space="preserve">  建设市场管理与监督</t>
  </si>
  <si>
    <t>2120601</t>
  </si>
  <si>
    <t xml:space="preserve">    建设市场管理与监督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</si>
  <si>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</si>
  <si>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</si>
  <si>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</si>
  <si>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</si>
  <si>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</si>
  <si>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</si>
  <si>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</si>
  <si>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</si>
  <si>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</si>
  <si>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>2130102</t>
  </si>
  <si>
    <t>2130103</t>
  </si>
  <si>
    <t>2130104</t>
  </si>
  <si>
    <t>2130105</t>
  </si>
  <si>
    <t xml:space="preserve">    农垦运行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</si>
  <si>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</si>
  <si>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</si>
  <si>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</si>
  <si>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</si>
  <si>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</si>
  <si>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</si>
  <si>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2130110</t>
  </si>
  <si>
    <t xml:space="preserve">    执法监管</t>
  </si>
  <si>
    <t>2130111</t>
  </si>
  <si>
    <t xml:space="preserve">    统计监测与信息服务</t>
  </si>
  <si>
    <t>2130112</t>
  </si>
  <si>
    <t xml:space="preserve">    行业业务管理</t>
  </si>
  <si>
    <t>2130114</t>
  </si>
  <si>
    <t xml:space="preserve">    对外交流与合作</t>
  </si>
  <si>
    <t>2130119</t>
  </si>
  <si>
    <t xml:space="preserve">    防灾救灾</t>
  </si>
  <si>
    <t>2130120</t>
  </si>
  <si>
    <t xml:space="preserve">    稳定农民收入补贴</t>
  </si>
  <si>
    <t>2130121</t>
  </si>
  <si>
    <t xml:space="preserve">    农业结构调整补贴</t>
  </si>
  <si>
    <t>2130122</t>
  </si>
  <si>
    <t xml:space="preserve">    农业生产发展</t>
  </si>
  <si>
    <t>2130124</t>
  </si>
  <si>
    <t xml:space="preserve">    农村合作经济</t>
  </si>
  <si>
    <t>2130125</t>
  </si>
  <si>
    <t xml:space="preserve">    农产品加工与促销</t>
  </si>
  <si>
    <t>2130126</t>
  </si>
  <si>
    <t xml:space="preserve">    农村社会事业</t>
  </si>
  <si>
    <t>2130135</t>
  </si>
  <si>
    <t xml:space="preserve">    农业资源保护修复与利用</t>
  </si>
  <si>
    <t>2130142</t>
  </si>
  <si>
    <t xml:space="preserve">    农村道路建设</t>
  </si>
  <si>
    <t>2130148</t>
  </si>
  <si>
    <t xml:space="preserve">    渔业发展</t>
  </si>
  <si>
    <t>2130152</t>
  </si>
  <si>
    <t xml:space="preserve">    对高校毕业生到基层任职补助</t>
  </si>
  <si>
    <t>2130153</t>
  </si>
  <si>
    <t xml:space="preserve">    农田建设</t>
  </si>
  <si>
    <t>2130199</t>
  </si>
  <si>
    <t xml:space="preserve">    其他农业农村支出</t>
  </si>
  <si>
    <t>21302</t>
  </si>
  <si>
    <t xml:space="preserve">  林业和草原</t>
  </si>
  <si>
    <t>2130201</t>
  </si>
  <si>
    <t>2130202</t>
  </si>
  <si>
    <t>2130203</t>
  </si>
  <si>
    <t>2130204</t>
  </si>
  <si>
    <t xml:space="preserve">    事业机构</t>
  </si>
  <si>
    <t>2130205</t>
  </si>
  <si>
    <t xml:space="preserve">    森林资源培育</t>
  </si>
  <si>
    <t>2130206</t>
  </si>
  <si>
    <t xml:space="preserve">    技术推广与转化</t>
  </si>
  <si>
    <t>2130207</t>
  </si>
  <si>
    <t xml:space="preserve">    森林资源管理</t>
  </si>
  <si>
    <t>2130209</t>
  </si>
  <si>
    <t xml:space="preserve">    森林生态效益补偿</t>
  </si>
  <si>
    <t>2130211</t>
  </si>
  <si>
    <t xml:space="preserve">    动植物保护</t>
  </si>
  <si>
    <t>2130212</t>
  </si>
  <si>
    <t xml:space="preserve">    湿地保护</t>
  </si>
  <si>
    <t>2130213</t>
  </si>
  <si>
    <t xml:space="preserve">    执法与监督</t>
  </si>
  <si>
    <t>2130217</t>
  </si>
  <si>
    <t xml:space="preserve">    防沙治沙</t>
  </si>
  <si>
    <t>2130220</t>
  </si>
  <si>
    <t xml:space="preserve">    对外合作与交流</t>
  </si>
  <si>
    <t>2130221</t>
  </si>
  <si>
    <t xml:space="preserve">    产业化管理</t>
  </si>
  <si>
    <t>2130223</t>
  </si>
  <si>
    <t xml:space="preserve">    信息管理</t>
  </si>
  <si>
    <t>2130226</t>
  </si>
  <si>
    <t xml:space="preserve">    林区公共支出</t>
  </si>
  <si>
    <t>2130227</t>
  </si>
  <si>
    <t xml:space="preserve">    贷款贴息</t>
  </si>
  <si>
    <t>2130234</t>
  </si>
  <si>
    <t xml:space="preserve">    林业草原防灾减灾</t>
  </si>
  <si>
    <t>2130236</t>
  </si>
  <si>
    <t xml:space="preserve">    草原管理</t>
  </si>
  <si>
    <t>2130237</t>
  </si>
  <si>
    <t>2130299</t>
  </si>
  <si>
    <t xml:space="preserve">    其他林业和草原支出</t>
  </si>
  <si>
    <t>21303</t>
  </si>
  <si>
    <t xml:space="preserve">  水利</t>
  </si>
  <si>
    <t>2130301</t>
  </si>
  <si>
    <t>2130302</t>
  </si>
  <si>
    <t>2130303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</si>
  <si>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</si>
  <si>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</si>
  <si>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</si>
  <si>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</si>
  <si>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</si>
  <si>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</si>
  <si>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2130307</t>
  </si>
  <si>
    <t xml:space="preserve">    长江黄河等流域管理</t>
  </si>
  <si>
    <t>2130308</t>
  </si>
  <si>
    <t xml:space="preserve">    水利前期工作</t>
  </si>
  <si>
    <t>2130309</t>
  </si>
  <si>
    <t xml:space="preserve">    水利执法监督</t>
  </si>
  <si>
    <t>2130310</t>
  </si>
  <si>
    <t xml:space="preserve">    水土保持</t>
  </si>
  <si>
    <t>2130311</t>
  </si>
  <si>
    <t xml:space="preserve">    水资源节约管理与保护</t>
  </si>
  <si>
    <t>2130312</t>
  </si>
  <si>
    <t xml:space="preserve">    水质监测</t>
  </si>
  <si>
    <t>2130313</t>
  </si>
  <si>
    <t xml:space="preserve">    水文测报</t>
  </si>
  <si>
    <t>2130314</t>
  </si>
  <si>
    <t xml:space="preserve">    防汛</t>
  </si>
  <si>
    <t>2130315</t>
  </si>
  <si>
    <t xml:space="preserve">    抗旱</t>
  </si>
  <si>
    <t>2130316</t>
  </si>
  <si>
    <t xml:space="preserve">    农村水利</t>
  </si>
  <si>
    <t>2130317</t>
  </si>
  <si>
    <t xml:space="preserve">    水利技术推广</t>
  </si>
  <si>
    <t>2130318</t>
  </si>
  <si>
    <t xml:space="preserve">    国际河流治理与管理</t>
  </si>
  <si>
    <t>2130319</t>
  </si>
  <si>
    <t xml:space="preserve">    江河湖库水系综合整治</t>
  </si>
  <si>
    <t>2130321</t>
  </si>
  <si>
    <t xml:space="preserve">    大中型水库移民后期扶持专项支出</t>
  </si>
  <si>
    <t>2130322</t>
  </si>
  <si>
    <t xml:space="preserve">    水利安全监督</t>
  </si>
  <si>
    <t>2130333</t>
  </si>
  <si>
    <t>2130334</t>
  </si>
  <si>
    <t xml:space="preserve">    水利建设征地及移民支出</t>
  </si>
  <si>
    <t>2130335</t>
  </si>
  <si>
    <t xml:space="preserve">    农村供水</t>
  </si>
  <si>
    <t>2130336</t>
  </si>
  <si>
    <t xml:space="preserve">    南水北调工程建设</t>
  </si>
  <si>
    <t>2130337</t>
  </si>
  <si>
    <t xml:space="preserve">    南水北调工程管理</t>
  </si>
  <si>
    <t>2130399</t>
  </si>
  <si>
    <t xml:space="preserve">    其他水利支出</t>
  </si>
  <si>
    <t>21305</t>
  </si>
  <si>
    <t xml:space="preserve">  巩固脱贫攻坚成果衔接乡村振兴</t>
  </si>
  <si>
    <t>2130501</t>
  </si>
  <si>
    <t>2130502</t>
  </si>
  <si>
    <t>2130503</t>
  </si>
  <si>
    <t>2130504</t>
  </si>
  <si>
    <t xml:space="preserve">    农村基础设施建设</t>
  </si>
  <si>
    <t>2130505</t>
  </si>
  <si>
    <t xml:space="preserve">    生产发展</t>
  </si>
  <si>
    <t>2130506</t>
  </si>
  <si>
    <t xml:space="preserve">    社会发展</t>
  </si>
  <si>
    <t>2130507</t>
  </si>
  <si>
    <t xml:space="preserve">    贷款奖补和贴息</t>
  </si>
  <si>
    <t>2130508</t>
  </si>
  <si>
    <t xml:space="preserve">    “三西”农业建设专项补助</t>
  </si>
  <si>
    <t>2130550</t>
  </si>
  <si>
    <t>2130599</t>
  </si>
  <si>
    <t xml:space="preserve">    其他巩固脱贫攻坚成果衔接乡村振兴支出</t>
  </si>
  <si>
    <t>21307</t>
  </si>
  <si>
    <t xml:space="preserve">  农村综合改革</t>
  </si>
  <si>
    <t>2130701</t>
  </si>
  <si>
    <t xml:space="preserve">    对村级公益事业建设的补助</t>
  </si>
  <si>
    <t>2130704</t>
  </si>
  <si>
    <t xml:space="preserve">    国有农场办社会职能改革补助</t>
  </si>
  <si>
    <t>2130705</t>
  </si>
  <si>
    <t xml:space="preserve">    对村民委员会和村党支部的补助</t>
  </si>
  <si>
    <t>2130706</t>
  </si>
  <si>
    <t xml:space="preserve">    对村集体经济组织的补助</t>
  </si>
  <si>
    <t>2130707</t>
  </si>
  <si>
    <t xml:space="preserve">    农村综合改革示范试点补助</t>
  </si>
  <si>
    <t>2130799</t>
  </si>
  <si>
    <t xml:space="preserve">    其他农村综合改革支出</t>
  </si>
  <si>
    <t>21308</t>
  </si>
  <si>
    <t xml:space="preserve">  普惠金融发展支出</t>
  </si>
  <si>
    <t>2130801</t>
  </si>
  <si>
    <t xml:space="preserve">    支持农村金融机构</t>
  </si>
  <si>
    <t>2130803</t>
  </si>
  <si>
    <t xml:space="preserve">    农业保险保费补贴</t>
  </si>
  <si>
    <t>2130804</t>
  </si>
  <si>
    <t xml:space="preserve">    创业担保贷款贴息及奖补</t>
  </si>
  <si>
    <t>2130805</t>
  </si>
  <si>
    <t xml:space="preserve">    补充创业担保贷款基金</t>
  </si>
  <si>
    <t>2130899</t>
  </si>
  <si>
    <t xml:space="preserve">    其他普惠金融发展支出</t>
  </si>
  <si>
    <t>21309</t>
  </si>
  <si>
    <t xml:space="preserve">  目标价格补贴</t>
  </si>
  <si>
    <t>2130901</t>
  </si>
  <si>
    <t xml:space="preserve">    棉花目标价格补贴</t>
  </si>
  <si>
    <t>2130999</t>
  </si>
  <si>
    <t xml:space="preserve">    其他目标价格补贴</t>
  </si>
  <si>
    <t>21399</t>
  </si>
  <si>
    <t xml:space="preserve">  其他农林水支出</t>
  </si>
  <si>
    <t>2139901</t>
  </si>
  <si>
    <t xml:space="preserve">    化解其他公益性乡村债务支出</t>
  </si>
  <si>
    <t>2139999</t>
  </si>
  <si>
    <t xml:space="preserve">    其他农林水支出</t>
  </si>
  <si>
    <t>214</t>
  </si>
  <si>
    <t>交通运输支出</t>
  </si>
  <si>
    <t>21401</t>
  </si>
  <si>
    <t xml:space="preserve">  公路水路运输</t>
  </si>
  <si>
    <t>2140101</t>
  </si>
  <si>
    <t>2140102</t>
  </si>
  <si>
    <t>2140103</t>
  </si>
  <si>
    <t>2140104</t>
  </si>
  <si>
    <t xml:space="preserve">    公路建设</t>
  </si>
  <si>
    <t>2140106</t>
  </si>
  <si>
    <t xml:space="preserve">    公路养护</t>
  </si>
  <si>
    <t>2140109</t>
  </si>
  <si>
    <t xml:space="preserve">    交通运输信息化建设</t>
  </si>
  <si>
    <t>2140110</t>
  </si>
  <si>
    <t xml:space="preserve">    公路和运输安全</t>
  </si>
  <si>
    <t>2140111</t>
  </si>
  <si>
    <t xml:space="preserve">    公路还贷专项</t>
  </si>
  <si>
    <t>2140112</t>
  </si>
  <si>
    <t xml:space="preserve">    公路运输管理</t>
  </si>
  <si>
    <t>2140114</t>
  </si>
  <si>
    <t xml:space="preserve">    公路和运输技术标准化建设</t>
  </si>
  <si>
    <t>2140122</t>
  </si>
  <si>
    <t xml:space="preserve">    港口设施</t>
  </si>
  <si>
    <t>2140123</t>
  </si>
  <si>
    <t xml:space="preserve">    航道维护</t>
  </si>
  <si>
    <t>2140127</t>
  </si>
  <si>
    <t xml:space="preserve">    船舶检验</t>
  </si>
  <si>
    <t>2140128</t>
  </si>
  <si>
    <t xml:space="preserve">    救助打捞</t>
  </si>
  <si>
    <t>2140129</t>
  </si>
  <si>
    <t xml:space="preserve">    内河运输</t>
  </si>
  <si>
    <t>2140130</t>
  </si>
  <si>
    <t xml:space="preserve">    远洋运输</t>
  </si>
  <si>
    <t>2140131</t>
  </si>
  <si>
    <t xml:space="preserve">    海事管理</t>
  </si>
  <si>
    <t>2140133</t>
  </si>
  <si>
    <t xml:space="preserve">    航标事业发展支出</t>
  </si>
  <si>
    <t>2140136</t>
  </si>
  <si>
    <t xml:space="preserve">    水路运输管理支出</t>
  </si>
  <si>
    <t>2140138</t>
  </si>
  <si>
    <t xml:space="preserve">    口岸建设</t>
  </si>
  <si>
    <t>2140199</t>
  </si>
  <si>
    <t xml:space="preserve">    其他公路水路运输支出</t>
  </si>
  <si>
    <t>21402</t>
  </si>
  <si>
    <t xml:space="preserve">  铁路运输</t>
  </si>
  <si>
    <t>2140201</t>
  </si>
  <si>
    <t>2140202</t>
  </si>
  <si>
    <t>2140203</t>
  </si>
  <si>
    <t>2140204</t>
  </si>
  <si>
    <t xml:space="preserve">    铁路路网建设</t>
  </si>
  <si>
    <t>2140205</t>
  </si>
  <si>
    <t xml:space="preserve">    铁路还贷专项</t>
  </si>
  <si>
    <t>2140206</t>
  </si>
  <si>
    <t xml:space="preserve">    铁路安全</t>
  </si>
  <si>
    <t>2140207</t>
  </si>
  <si>
    <t xml:space="preserve">    铁路专项运输</t>
  </si>
  <si>
    <t>2140208</t>
  </si>
  <si>
    <t xml:space="preserve">    行业监管</t>
  </si>
  <si>
    <t>2140299</t>
  </si>
  <si>
    <t xml:space="preserve">    其他铁路运输支出</t>
  </si>
  <si>
    <t>21403</t>
  </si>
  <si>
    <t xml:space="preserve">  民用航空运输</t>
  </si>
  <si>
    <t>2140301</t>
  </si>
  <si>
    <t>2140302</t>
  </si>
  <si>
    <t>2140303</t>
  </si>
  <si>
    <t>2140304</t>
  </si>
  <si>
    <t xml:space="preserve">    机场建设</t>
  </si>
  <si>
    <t>2140305</t>
  </si>
  <si>
    <t xml:space="preserve">    空管系统建设</t>
  </si>
  <si>
    <t>2140306</t>
  </si>
  <si>
    <t xml:space="preserve">    民航还贷专项支出</t>
  </si>
  <si>
    <t>2140307</t>
  </si>
  <si>
    <t xml:space="preserve">    民用航空安全</t>
  </si>
  <si>
    <t>2140308</t>
  </si>
  <si>
    <t xml:space="preserve">    民航专项运输</t>
  </si>
  <si>
    <t>2140399</t>
  </si>
  <si>
    <t xml:space="preserve">    其他民用航空运输支出</t>
  </si>
  <si>
    <t>21405</t>
  </si>
  <si>
    <t xml:space="preserve">  邮政业支出</t>
  </si>
  <si>
    <t>2140501</t>
  </si>
  <si>
    <t>2140502</t>
  </si>
  <si>
    <t>2140503</t>
  </si>
  <si>
    <t>2140504</t>
  </si>
  <si>
    <t>2140505</t>
  </si>
  <si>
    <t xml:space="preserve">    邮政普遍服务与特殊服务</t>
  </si>
  <si>
    <t>2140599</t>
  </si>
  <si>
    <t xml:space="preserve">    其他邮政业支出</t>
  </si>
  <si>
    <t>21406</t>
  </si>
  <si>
    <t xml:space="preserve">  车辆购置税支出</t>
  </si>
  <si>
    <t>2140601</t>
  </si>
  <si>
    <t xml:space="preserve">    车辆购置税用于公路等基础设施建设支出</t>
  </si>
  <si>
    <t>2140602</t>
  </si>
  <si>
    <t xml:space="preserve">    车辆购置税用于农村公路建设支出</t>
  </si>
  <si>
    <t>2140603</t>
  </si>
  <si>
    <t xml:space="preserve">    车辆购置税用于老旧汽车报废更新补贴</t>
  </si>
  <si>
    <t>2140699</t>
  </si>
  <si>
    <t xml:space="preserve">    车辆购置税其他支出</t>
  </si>
  <si>
    <t>21499</t>
  </si>
  <si>
    <t xml:space="preserve">  其他交通运输支出</t>
  </si>
  <si>
    <t>2149901</t>
  </si>
  <si>
    <t xml:space="preserve">    公共交通运营补助</t>
  </si>
  <si>
    <t>2149999</t>
  </si>
  <si>
    <t xml:space="preserve">    其他交通运输支出</t>
  </si>
  <si>
    <t>215</t>
  </si>
  <si>
    <t>资源勘探工业信息等支出</t>
  </si>
  <si>
    <t>21501</t>
  </si>
  <si>
    <t xml:space="preserve">  资源勘探开发</t>
  </si>
  <si>
    <t>2150101</t>
  </si>
  <si>
    <t>2150102</t>
  </si>
  <si>
    <t>2150103</t>
  </si>
  <si>
    <t>2150104</t>
  </si>
  <si>
    <t xml:space="preserve">    煤炭勘探开采和洗选</t>
  </si>
  <si>
    <t>2150105</t>
  </si>
  <si>
    <t xml:space="preserve">    石油和天然气勘探开采</t>
  </si>
  <si>
    <t>2150106</t>
  </si>
  <si>
    <t xml:space="preserve">    黑色金属矿勘探和采选</t>
  </si>
  <si>
    <t>2150107</t>
  </si>
  <si>
    <t xml:space="preserve">    有色金属矿勘探和采选</t>
  </si>
  <si>
    <t>2150108</t>
  </si>
  <si>
    <t xml:space="preserve">    非金属矿勘探和采选</t>
  </si>
  <si>
    <t>2150199</t>
  </si>
  <si>
    <t xml:space="preserve">    其他资源勘探业支出</t>
  </si>
  <si>
    <t>21502</t>
  </si>
  <si>
    <t xml:space="preserve">  制造业</t>
  </si>
  <si>
    <t>2150201</t>
  </si>
  <si>
    <t>2150202</t>
  </si>
  <si>
    <t>2150203</t>
  </si>
  <si>
    <t>2150204</t>
  </si>
  <si>
    <t xml:space="preserve">    纺织业</t>
  </si>
  <si>
    <t>2150205</t>
  </si>
  <si>
    <t xml:space="preserve">    医药制造业</t>
  </si>
  <si>
    <t>2150206</t>
  </si>
  <si>
    <t xml:space="preserve">    非金属矿物制品业</t>
  </si>
  <si>
    <t>2150207</t>
  </si>
  <si>
    <t xml:space="preserve">    通信设备、计算机及其他电子设备制造业</t>
  </si>
  <si>
    <t>2150208</t>
  </si>
  <si>
    <t xml:space="preserve">    交通运输设备制造业</t>
  </si>
  <si>
    <t>2150209</t>
  </si>
  <si>
    <t xml:space="preserve">    电气机械及器材制造业</t>
  </si>
  <si>
    <t>2150210</t>
  </si>
  <si>
    <t xml:space="preserve">    工艺品及其他制造业</t>
  </si>
  <si>
    <t>2150212</t>
  </si>
  <si>
    <t xml:space="preserve">    石油加工、炼焦及核燃料加工业</t>
  </si>
  <si>
    <t>2150213</t>
  </si>
  <si>
    <t xml:space="preserve">    化学原料及化学制品制造业</t>
  </si>
  <si>
    <t>2150214</t>
  </si>
  <si>
    <t xml:space="preserve">    黑色金属冶炼及压延加工业</t>
  </si>
  <si>
    <t>2150215</t>
  </si>
  <si>
    <t xml:space="preserve">    有色金属冶炼及压延加工业</t>
  </si>
  <si>
    <t>2150299</t>
  </si>
  <si>
    <t xml:space="preserve">    其他制造业支出</t>
  </si>
  <si>
    <t>21503</t>
  </si>
  <si>
    <t xml:space="preserve">  建筑业</t>
  </si>
  <si>
    <t>2150301</t>
  </si>
  <si>
    <t>2150302</t>
  </si>
  <si>
    <t>2150303</t>
  </si>
  <si>
    <t>2150399</t>
  </si>
  <si>
    <t xml:space="preserve">    其他建筑业支出</t>
  </si>
  <si>
    <t>21505</t>
  </si>
  <si>
    <t xml:space="preserve">  工业和信息产业监管</t>
  </si>
  <si>
    <t>2150501</t>
  </si>
  <si>
    <t>2150502</t>
  </si>
  <si>
    <t>2150503</t>
  </si>
  <si>
    <t>2150505</t>
  </si>
  <si>
    <t xml:space="preserve">    战备应急</t>
  </si>
  <si>
    <t>2150507</t>
  </si>
  <si>
    <t xml:space="preserve">    专用通信</t>
  </si>
  <si>
    <t>2150508</t>
  </si>
  <si>
    <t xml:space="preserve">    无线电及信息通信监管</t>
  </si>
  <si>
    <t>2150516</t>
  </si>
  <si>
    <t xml:space="preserve">    工程建设及运行维护</t>
  </si>
  <si>
    <t>2150517</t>
  </si>
  <si>
    <t xml:space="preserve">    产业发展</t>
  </si>
  <si>
    <t>2150550</t>
  </si>
  <si>
    <t>2150599</t>
  </si>
  <si>
    <t xml:space="preserve">    其他工业和信息产业监管支出</t>
  </si>
  <si>
    <t>21507</t>
  </si>
  <si>
    <t xml:space="preserve">  国有资产监管</t>
  </si>
  <si>
    <t>2150701</t>
  </si>
  <si>
    <t>2150702</t>
  </si>
  <si>
    <t>2150703</t>
  </si>
  <si>
    <t>2150704</t>
  </si>
  <si>
    <t xml:space="preserve">    国有企业监事会专项</t>
  </si>
  <si>
    <t>2150705</t>
  </si>
  <si>
    <t xml:space="preserve">    中央企业专项管理</t>
  </si>
  <si>
    <t>2150799</t>
  </si>
  <si>
    <t xml:space="preserve">    其他国有资产监管支出</t>
  </si>
  <si>
    <t>21508</t>
  </si>
  <si>
    <t xml:space="preserve">  支持中小企业发展和管理支出</t>
  </si>
  <si>
    <t>2150801</t>
  </si>
  <si>
    <t>2150802</t>
  </si>
  <si>
    <t>2150803</t>
  </si>
  <si>
    <t>2150804</t>
  </si>
  <si>
    <t xml:space="preserve">    科技型中小企业技术创新基金</t>
  </si>
  <si>
    <t>2150805</t>
  </si>
  <si>
    <t xml:space="preserve">    中小企业发展专项</t>
  </si>
  <si>
    <t>2150806</t>
  </si>
  <si>
    <t xml:space="preserve">    减免房租补贴</t>
  </si>
  <si>
    <t>2150899</t>
  </si>
  <si>
    <t xml:space="preserve">    其他支持中小企业发展和管理支出</t>
  </si>
  <si>
    <t>21599</t>
  </si>
  <si>
    <t xml:space="preserve">  其他资源勘探工业信息等支出</t>
  </si>
  <si>
    <t>2159901</t>
  </si>
  <si>
    <t xml:space="preserve">    黄金事务</t>
  </si>
  <si>
    <t>2159904</t>
  </si>
  <si>
    <t xml:space="preserve">    技术改造支出</t>
  </si>
  <si>
    <t>2159905</t>
  </si>
  <si>
    <t xml:space="preserve">    中药材扶持资金支出</t>
  </si>
  <si>
    <t>2159906</t>
  </si>
  <si>
    <t xml:space="preserve">    重点产业振兴和技术改造项目贷款贴息</t>
  </si>
  <si>
    <t>2159999</t>
  </si>
  <si>
    <t xml:space="preserve">    其他资源勘探工业信息等支出</t>
  </si>
  <si>
    <t>216</t>
  </si>
  <si>
    <t>商业服务业等支出</t>
  </si>
  <si>
    <t>21602</t>
  </si>
  <si>
    <t xml:space="preserve">  商业流通事务</t>
  </si>
  <si>
    <t>2160201</t>
  </si>
  <si>
    <t>2160202</t>
  </si>
  <si>
    <t>2160203</t>
  </si>
  <si>
    <t>2160216</t>
  </si>
  <si>
    <t xml:space="preserve">    食品流通安全补贴</t>
  </si>
  <si>
    <t>2160217</t>
  </si>
  <si>
    <t xml:space="preserve">    市场监测及信息管理</t>
  </si>
  <si>
    <t>2160218</t>
  </si>
  <si>
    <t xml:space="preserve">    民贸企业补贴</t>
  </si>
  <si>
    <t>2160219</t>
  </si>
  <si>
    <t xml:space="preserve">    民贸民品贷款贴息</t>
  </si>
  <si>
    <t>2160250</t>
  </si>
  <si>
    <t>2160299</t>
  </si>
  <si>
    <t xml:space="preserve">    其他商业流通事务支出</t>
  </si>
  <si>
    <t>21606</t>
  </si>
  <si>
    <t xml:space="preserve">  涉外发展服务支出</t>
  </si>
  <si>
    <t>2160601</t>
  </si>
  <si>
    <t>2160602</t>
  </si>
  <si>
    <t>2160603</t>
  </si>
  <si>
    <t>2160607</t>
  </si>
  <si>
    <t xml:space="preserve">    外商投资环境建设补助资金</t>
  </si>
  <si>
    <t>2160699</t>
  </si>
  <si>
    <t xml:space="preserve">    其他涉外发展服务支出</t>
  </si>
  <si>
    <t>21699</t>
  </si>
  <si>
    <t xml:space="preserve">  其他商业服务业等支出</t>
  </si>
  <si>
    <t>2169901</t>
  </si>
  <si>
    <t xml:space="preserve">    服务业基础设施建设</t>
  </si>
  <si>
    <t>2169999</t>
  </si>
  <si>
    <t xml:space="preserve">    其他商业服务业等支出</t>
  </si>
  <si>
    <t>217</t>
  </si>
  <si>
    <t>金融支出</t>
  </si>
  <si>
    <t>21701</t>
  </si>
  <si>
    <t xml:space="preserve">  金融部门行政支出</t>
  </si>
  <si>
    <t>2170101</t>
  </si>
  <si>
    <t>2170102</t>
  </si>
  <si>
    <t>2170103</t>
  </si>
  <si>
    <t>2170104</t>
  </si>
  <si>
    <t xml:space="preserve">    安全防卫</t>
  </si>
  <si>
    <t>2170150</t>
  </si>
  <si>
    <t>2170199</t>
  </si>
  <si>
    <t xml:space="preserve">    金融部门其他行政支出</t>
  </si>
  <si>
    <t>21702</t>
  </si>
  <si>
    <t xml:space="preserve">  金融部门监管支出</t>
  </si>
  <si>
    <t>2170201</t>
  </si>
  <si>
    <t xml:space="preserve">    货币发行</t>
  </si>
  <si>
    <t>2170202</t>
  </si>
  <si>
    <t xml:space="preserve">    金融服务</t>
  </si>
  <si>
    <t>2170203</t>
  </si>
  <si>
    <t xml:space="preserve">    反假币</t>
  </si>
  <si>
    <t>2170204</t>
  </si>
  <si>
    <t xml:space="preserve">    重点金融机构监管</t>
  </si>
  <si>
    <t>2170205</t>
  </si>
  <si>
    <t xml:space="preserve">    金融稽查与案件处理</t>
  </si>
  <si>
    <t>2170206</t>
  </si>
  <si>
    <t xml:space="preserve">    金融行业电子化建设</t>
  </si>
  <si>
    <t>2170207</t>
  </si>
  <si>
    <t xml:space="preserve">    从业人员资格考试</t>
  </si>
  <si>
    <t>2170208</t>
  </si>
  <si>
    <t xml:space="preserve">    反洗钱</t>
  </si>
  <si>
    <t>2170299</t>
  </si>
  <si>
    <t xml:space="preserve">    金融部门其他监管支出</t>
  </si>
  <si>
    <t>21703</t>
  </si>
  <si>
    <t xml:space="preserve">  金融发展支出</t>
  </si>
  <si>
    <t>2170301</t>
  </si>
  <si>
    <t xml:space="preserve">    政策性银行亏损补贴</t>
  </si>
  <si>
    <t>2170302</t>
  </si>
  <si>
    <t xml:space="preserve">    利息费用补贴支出</t>
  </si>
  <si>
    <t>2170303</t>
  </si>
  <si>
    <t xml:space="preserve">    补充资本金</t>
  </si>
  <si>
    <t>2170304</t>
  </si>
  <si>
    <t xml:space="preserve">    风险基金补助</t>
  </si>
  <si>
    <t>2170399</t>
  </si>
  <si>
    <t xml:space="preserve">    其他金融发展支出</t>
  </si>
  <si>
    <t>21704</t>
  </si>
  <si>
    <t xml:space="preserve">  金融调控支出</t>
  </si>
  <si>
    <t>2170401</t>
  </si>
  <si>
    <t xml:space="preserve">    中央银行亏损补贴</t>
  </si>
  <si>
    <t>2170402</t>
  </si>
  <si>
    <t xml:space="preserve">    中央特别国债经营基金支出</t>
  </si>
  <si>
    <t>2170403</t>
  </si>
  <si>
    <t xml:space="preserve">    中央特别国债经营基金财务支出</t>
  </si>
  <si>
    <t>2170499</t>
  </si>
  <si>
    <t xml:space="preserve">    其他金融调控支出</t>
  </si>
  <si>
    <t>21799</t>
  </si>
  <si>
    <t xml:space="preserve">  其他金融支出</t>
  </si>
  <si>
    <t>2179902</t>
  </si>
  <si>
    <t xml:space="preserve">    重点企业贷款贴息</t>
  </si>
  <si>
    <t>2179999</t>
  </si>
  <si>
    <t xml:space="preserve">    其他金融支出</t>
  </si>
  <si>
    <t>219</t>
  </si>
  <si>
    <t>援助其他地区支出</t>
  </si>
  <si>
    <t>21901</t>
  </si>
  <si>
    <t xml:space="preserve">  一般公共服务</t>
  </si>
  <si>
    <t>21902</t>
  </si>
  <si>
    <t xml:space="preserve">  教育</t>
  </si>
  <si>
    <t>21903</t>
  </si>
  <si>
    <t xml:space="preserve">  文化旅游体育与传媒</t>
  </si>
  <si>
    <t>21904</t>
  </si>
  <si>
    <t xml:space="preserve">  卫生健康</t>
  </si>
  <si>
    <t>21905</t>
  </si>
  <si>
    <t xml:space="preserve">  节能环保</t>
  </si>
  <si>
    <t>21906</t>
  </si>
  <si>
    <t>21907</t>
  </si>
  <si>
    <t xml:space="preserve">  交通运输</t>
  </si>
  <si>
    <t>21908</t>
  </si>
  <si>
    <t xml:space="preserve">  住房保障</t>
  </si>
  <si>
    <t>21999</t>
  </si>
  <si>
    <t>220</t>
  </si>
  <si>
    <t>自然资源海洋气象等支出</t>
  </si>
  <si>
    <t>22001</t>
  </si>
  <si>
    <t xml:space="preserve">  自然资源事务</t>
  </si>
  <si>
    <t>2200101</t>
  </si>
  <si>
    <t>2200102</t>
  </si>
  <si>
    <t>2200103</t>
  </si>
  <si>
    <t>2200104</t>
  </si>
  <si>
    <t xml:space="preserve">    自然资源规划及管理</t>
  </si>
  <si>
    <t>2200106</t>
  </si>
  <si>
    <t xml:space="preserve">    自然资源利用与保护</t>
  </si>
  <si>
    <t>2200107</t>
  </si>
  <si>
    <t xml:space="preserve">    自然资源社会公益服务</t>
  </si>
  <si>
    <t>2200108</t>
  </si>
  <si>
    <t xml:space="preserve">    自然资源行业业务管理</t>
  </si>
  <si>
    <t>2200109</t>
  </si>
  <si>
    <t xml:space="preserve">    自然资源调查与确权登记</t>
  </si>
  <si>
    <t>2200112</t>
  </si>
  <si>
    <t xml:space="preserve">    土地资源储备支出</t>
  </si>
  <si>
    <t>2200113</t>
  </si>
  <si>
    <t xml:space="preserve">    地质矿产资源与环境调查</t>
  </si>
  <si>
    <t>2200114</t>
  </si>
  <si>
    <t xml:space="preserve">    地质勘查与矿产资源管理</t>
  </si>
  <si>
    <t>2200115</t>
  </si>
  <si>
    <t xml:space="preserve">    地质转产项目财政贴息</t>
  </si>
  <si>
    <t>2200116</t>
  </si>
  <si>
    <t xml:space="preserve">    国外风险勘查</t>
  </si>
  <si>
    <t>2200119</t>
  </si>
  <si>
    <t xml:space="preserve">    地质勘查基金（周转金）支出</t>
  </si>
  <si>
    <t>2200120</t>
  </si>
  <si>
    <t xml:space="preserve">    海域与海岛管理</t>
  </si>
  <si>
    <t>2200121</t>
  </si>
  <si>
    <t xml:space="preserve">    自然资源国际合作与海洋权益维护</t>
  </si>
  <si>
    <t>2200122</t>
  </si>
  <si>
    <t xml:space="preserve">    自然资源卫星</t>
  </si>
  <si>
    <t>2200123</t>
  </si>
  <si>
    <t xml:space="preserve">    极地考察</t>
  </si>
  <si>
    <t>2200124</t>
  </si>
  <si>
    <t xml:space="preserve">    深海调查与资源开发</t>
  </si>
  <si>
    <t>2200125</t>
  </si>
  <si>
    <t xml:space="preserve">    海港航标维护</t>
  </si>
  <si>
    <t>2200126</t>
  </si>
  <si>
    <t xml:space="preserve">    海水淡化</t>
  </si>
  <si>
    <t>2200127</t>
  </si>
  <si>
    <t xml:space="preserve">    无居民海岛使用金支出</t>
  </si>
  <si>
    <t>2200128</t>
  </si>
  <si>
    <t xml:space="preserve">    海洋战略规划与预警监测</t>
  </si>
  <si>
    <t>2200129</t>
  </si>
  <si>
    <t xml:space="preserve">    基础测绘与地理信息监管</t>
  </si>
  <si>
    <t>2200150</t>
  </si>
  <si>
    <t>2200199</t>
  </si>
  <si>
    <t xml:space="preserve">    其他自然资源事务支出</t>
  </si>
  <si>
    <t>22005</t>
  </si>
  <si>
    <t xml:space="preserve">  气象事务</t>
  </si>
  <si>
    <t>2200501</t>
  </si>
  <si>
    <t>2200502</t>
  </si>
  <si>
    <t>2200503</t>
  </si>
  <si>
    <t>2200504</t>
  </si>
  <si>
    <t xml:space="preserve">    气象事业机构</t>
  </si>
  <si>
    <t>2200506</t>
  </si>
  <si>
    <t xml:space="preserve">    气象探测</t>
  </si>
  <si>
    <t>2200507</t>
  </si>
  <si>
    <t xml:space="preserve">    气象信息传输及管理</t>
  </si>
  <si>
    <t>2200508</t>
  </si>
  <si>
    <t xml:space="preserve">    气象预报预测</t>
  </si>
  <si>
    <t>2200509</t>
  </si>
  <si>
    <t xml:space="preserve">    气象服务</t>
  </si>
  <si>
    <t>2200510</t>
  </si>
  <si>
    <t xml:space="preserve">    气象装备保障维护</t>
  </si>
  <si>
    <t>2200511</t>
  </si>
  <si>
    <t xml:space="preserve">    气象基础设施建设与维修</t>
  </si>
  <si>
    <t>2200512</t>
  </si>
  <si>
    <t xml:space="preserve">    气象卫星</t>
  </si>
  <si>
    <t>2200513</t>
  </si>
  <si>
    <t xml:space="preserve">    气象法规与标准</t>
  </si>
  <si>
    <t>2200514</t>
  </si>
  <si>
    <t xml:space="preserve">    气象资金审计稽查</t>
  </si>
  <si>
    <t>2200599</t>
  </si>
  <si>
    <t xml:space="preserve">    其他气象事务支出</t>
  </si>
  <si>
    <t>22099</t>
  </si>
  <si>
    <t xml:space="preserve">  其他自然资源海洋气象等支出</t>
  </si>
  <si>
    <t>2209999</t>
  </si>
  <si>
    <t xml:space="preserve">    其他自然资源海洋气象等支出</t>
  </si>
  <si>
    <t>221</t>
  </si>
  <si>
    <t>住房保障支出</t>
  </si>
  <si>
    <t>22101</t>
  </si>
  <si>
    <t xml:space="preserve">  保障性安居工程支出</t>
  </si>
  <si>
    <t>2210101</t>
  </si>
  <si>
    <t xml:space="preserve">    廉租住房</t>
  </si>
  <si>
    <t>2210102</t>
  </si>
  <si>
    <t xml:space="preserve">    沉陷区治理</t>
  </si>
  <si>
    <t>2210103</t>
  </si>
  <si>
    <t xml:space="preserve">    棚户区改造</t>
  </si>
  <si>
    <t>2210104</t>
  </si>
  <si>
    <t xml:space="preserve">    少数民族地区游牧民定居工程</t>
  </si>
  <si>
    <t>2210105</t>
  </si>
  <si>
    <t xml:space="preserve">    农村危房改造</t>
  </si>
  <si>
    <t>2210106</t>
  </si>
  <si>
    <t xml:space="preserve">    公共租赁住房</t>
  </si>
  <si>
    <t>2210107</t>
  </si>
  <si>
    <t xml:space="preserve">    保障性住房租金补贴</t>
  </si>
  <si>
    <t>2210108</t>
  </si>
  <si>
    <t xml:space="preserve">    老旧小区改造</t>
  </si>
  <si>
    <t>2210109</t>
  </si>
  <si>
    <t xml:space="preserve">    住房租赁市场发展</t>
  </si>
  <si>
    <t>2210110</t>
  </si>
  <si>
    <t xml:space="preserve">    保障性租赁住房</t>
  </si>
  <si>
    <t>2210199</t>
  </si>
  <si>
    <t xml:space="preserve">    其他保障性安居工程支出</t>
  </si>
  <si>
    <t>22102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</si>
  <si>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</si>
  <si>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</si>
  <si>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</si>
  <si>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</si>
  <si>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</si>
  <si>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2210203</t>
  </si>
  <si>
    <t xml:space="preserve">    购房补贴</t>
  </si>
  <si>
    <t>22103</t>
  </si>
  <si>
    <t xml:space="preserve">  城乡社区住宅</t>
  </si>
  <si>
    <t>2210301</t>
  </si>
  <si>
    <t xml:space="preserve">    公有住房建设和维修改造支出</t>
  </si>
  <si>
    <t>2210302</t>
  </si>
  <si>
    <t xml:space="preserve">    住房公积金管理</t>
  </si>
  <si>
    <t>2210399</t>
  </si>
  <si>
    <t xml:space="preserve">    其他城乡社区住宅支出</t>
  </si>
  <si>
    <t>222</t>
  </si>
  <si>
    <t>粮油物资储备支出</t>
  </si>
  <si>
    <t>22201</t>
  </si>
  <si>
    <t xml:space="preserve">  粮油物资事务</t>
  </si>
  <si>
    <t>2220101</t>
  </si>
  <si>
    <t>2220102</t>
  </si>
  <si>
    <t>2220103</t>
  </si>
  <si>
    <t>2220104</t>
  </si>
  <si>
    <t xml:space="preserve">    财务和审计支出</t>
  </si>
  <si>
    <t>2220105</t>
  </si>
  <si>
    <t xml:space="preserve">    信息统计</t>
  </si>
  <si>
    <t>2220106</t>
  </si>
  <si>
    <t xml:space="preserve">    专项业务活动</t>
  </si>
  <si>
    <t>2220107</t>
  </si>
  <si>
    <t xml:space="preserve">    国家粮油差价补贴</t>
  </si>
  <si>
    <t>2220112</t>
  </si>
  <si>
    <t xml:space="preserve">    粮食财务挂账利息补贴</t>
  </si>
  <si>
    <t>2220113</t>
  </si>
  <si>
    <t xml:space="preserve">    粮食财务挂账消化款</t>
  </si>
  <si>
    <t>2220114</t>
  </si>
  <si>
    <t xml:space="preserve">    处理陈化粮补贴</t>
  </si>
  <si>
    <t>2220115</t>
  </si>
  <si>
    <t xml:space="preserve">    粮食风险基金</t>
  </si>
  <si>
    <t>2220118</t>
  </si>
  <si>
    <t xml:space="preserve">    粮油市场调控专项资金</t>
  </si>
  <si>
    <t>2220119</t>
  </si>
  <si>
    <t xml:space="preserve">    设施建设</t>
  </si>
  <si>
    <t>2220120</t>
  </si>
  <si>
    <t xml:space="preserve">    设施安全</t>
  </si>
  <si>
    <t>2220121</t>
  </si>
  <si>
    <t xml:space="preserve">    物资保管保养</t>
  </si>
  <si>
    <t>2220150</t>
  </si>
  <si>
    <t>2220199</t>
  </si>
  <si>
    <t xml:space="preserve">    其他粮油物资事务支出</t>
  </si>
  <si>
    <t>22203</t>
  </si>
  <si>
    <t xml:space="preserve">  能源储备</t>
  </si>
  <si>
    <t>2220301</t>
  </si>
  <si>
    <t xml:space="preserve">    石油储备</t>
  </si>
  <si>
    <t>2220303</t>
  </si>
  <si>
    <t xml:space="preserve">    天然铀储备</t>
  </si>
  <si>
    <t>2220304</t>
  </si>
  <si>
    <t xml:space="preserve">    煤炭储备</t>
  </si>
  <si>
    <t>2220305</t>
  </si>
  <si>
    <t xml:space="preserve">    成品油储备</t>
  </si>
  <si>
    <t>2220399</t>
  </si>
  <si>
    <t xml:space="preserve">    其他能源储备支出</t>
  </si>
  <si>
    <t>22204</t>
  </si>
  <si>
    <t xml:space="preserve">  粮油储备</t>
  </si>
  <si>
    <t>2220401</t>
  </si>
  <si>
    <t xml:space="preserve">    储备粮油补贴</t>
  </si>
  <si>
    <t>2220402</t>
  </si>
  <si>
    <t xml:space="preserve">    储备粮油差价补贴</t>
  </si>
  <si>
    <t>2220403</t>
  </si>
  <si>
    <t xml:space="preserve">    储备粮（油）库建设</t>
  </si>
  <si>
    <t>2220404</t>
  </si>
  <si>
    <t xml:space="preserve">    最低收购价政策支出</t>
  </si>
  <si>
    <t>2220499</t>
  </si>
  <si>
    <t xml:space="preserve">    其他粮油储备支出</t>
  </si>
  <si>
    <t>22205</t>
  </si>
  <si>
    <t xml:space="preserve">  重要商品储备</t>
  </si>
  <si>
    <t>2220501</t>
  </si>
  <si>
    <t xml:space="preserve">    棉花储备</t>
  </si>
  <si>
    <t>2220502</t>
  </si>
  <si>
    <t xml:space="preserve">    食糖储备</t>
  </si>
  <si>
    <t>2220503</t>
  </si>
  <si>
    <t xml:space="preserve">    肉类储备</t>
  </si>
  <si>
    <t>2220504</t>
  </si>
  <si>
    <t xml:space="preserve">    化肥储备</t>
  </si>
  <si>
    <t>2220505</t>
  </si>
  <si>
    <t xml:space="preserve">    农药储备</t>
  </si>
  <si>
    <t>2220506</t>
  </si>
  <si>
    <t xml:space="preserve">    边销茶储备</t>
  </si>
  <si>
    <t>2220507</t>
  </si>
  <si>
    <t xml:space="preserve">    羊毛储备</t>
  </si>
  <si>
    <t>2220508</t>
  </si>
  <si>
    <t xml:space="preserve">    医药储备</t>
  </si>
  <si>
    <t>2220509</t>
  </si>
  <si>
    <t xml:space="preserve">    食盐储备</t>
  </si>
  <si>
    <t>2220510</t>
  </si>
  <si>
    <t xml:space="preserve">    战略物资储备</t>
  </si>
  <si>
    <t>2220511</t>
  </si>
  <si>
    <t xml:space="preserve">    应急物资储备</t>
  </si>
  <si>
    <t>2220599</t>
  </si>
  <si>
    <t xml:space="preserve">    其他重要商品储备支出</t>
  </si>
  <si>
    <t>224</t>
  </si>
  <si>
    <t>灾害防治及应急管理支出</t>
  </si>
  <si>
    <t>22401</t>
  </si>
  <si>
    <t xml:space="preserve">  应急管理事务</t>
  </si>
  <si>
    <t>2240101</t>
  </si>
  <si>
    <t>2240102</t>
  </si>
  <si>
    <t>2240103</t>
  </si>
  <si>
    <t>2240104</t>
  </si>
  <si>
    <t xml:space="preserve">    灾害风险防治</t>
  </si>
  <si>
    <t>2240105</t>
  </si>
  <si>
    <t xml:space="preserve">    国务院安委会专项</t>
  </si>
  <si>
    <t>2240106</t>
  </si>
  <si>
    <t xml:space="preserve">    安全监管</t>
  </si>
  <si>
    <t>2240108</t>
  </si>
  <si>
    <t xml:space="preserve">    应急救援</t>
  </si>
  <si>
    <t>2240109</t>
  </si>
  <si>
    <t xml:space="preserve">    应急管理</t>
  </si>
  <si>
    <t>2240150</t>
  </si>
  <si>
    <t>2240199</t>
  </si>
  <si>
    <t xml:space="preserve">    其他应急管理支出</t>
  </si>
  <si>
    <t>22402</t>
  </si>
  <si>
    <t xml:space="preserve">  消防救援事务</t>
  </si>
  <si>
    <t>2240201</t>
  </si>
  <si>
    <t>2240202</t>
  </si>
  <si>
    <t>2240203</t>
  </si>
  <si>
    <t>2240204</t>
  </si>
  <si>
    <t xml:space="preserve">    消防应急救援</t>
  </si>
  <si>
    <t>2240250</t>
  </si>
  <si>
    <t>2240299</t>
  </si>
  <si>
    <t xml:space="preserve">    其他消防救援事务支出</t>
  </si>
  <si>
    <t>22404</t>
  </si>
  <si>
    <t xml:space="preserve">  矿山安全</t>
  </si>
  <si>
    <t>2240401</t>
  </si>
  <si>
    <t>2240402</t>
  </si>
  <si>
    <t>2240403</t>
  </si>
  <si>
    <t>2240404</t>
  </si>
  <si>
    <t xml:space="preserve">    矿山安全监察事务</t>
  </si>
  <si>
    <t>2240405</t>
  </si>
  <si>
    <t xml:space="preserve">    矿山应急救援事务</t>
  </si>
  <si>
    <t>2240450</t>
  </si>
  <si>
    <t>2240499</t>
  </si>
  <si>
    <t xml:space="preserve">    其他矿山安全支出</t>
  </si>
  <si>
    <t>22405</t>
  </si>
  <si>
    <t xml:space="preserve">  地震事务</t>
  </si>
  <si>
    <t>2240501</t>
  </si>
  <si>
    <t>2240502</t>
  </si>
  <si>
    <t>2240503</t>
  </si>
  <si>
    <t>2240504</t>
  </si>
  <si>
    <t xml:space="preserve">    地震监测</t>
  </si>
  <si>
    <t>2240505</t>
  </si>
  <si>
    <t xml:space="preserve">    地震预测预报</t>
  </si>
  <si>
    <t>2240506</t>
  </si>
  <si>
    <t xml:space="preserve">    地震灾害预防</t>
  </si>
  <si>
    <t>2240507</t>
  </si>
  <si>
    <t xml:space="preserve">    地震应急救援</t>
  </si>
  <si>
    <t>2240508</t>
  </si>
  <si>
    <t xml:space="preserve">    地震环境探察</t>
  </si>
  <si>
    <t>2240509</t>
  </si>
  <si>
    <t xml:space="preserve">    防震减灾信息管理</t>
  </si>
  <si>
    <t>2240510</t>
  </si>
  <si>
    <t xml:space="preserve">    防震减灾基础管理</t>
  </si>
  <si>
    <t>2240550</t>
  </si>
  <si>
    <t xml:space="preserve">    地震事业机构</t>
  </si>
  <si>
    <t>2240599</t>
  </si>
  <si>
    <t xml:space="preserve">    其他地震事务支出</t>
  </si>
  <si>
    <t>22406</t>
  </si>
  <si>
    <t xml:space="preserve">  自然灾害防治</t>
  </si>
  <si>
    <t>2240601</t>
  </si>
  <si>
    <t xml:space="preserve">    地质灾害防治</t>
  </si>
  <si>
    <t>2240602</t>
  </si>
  <si>
    <t xml:space="preserve">    森林草原防灾减灾</t>
  </si>
  <si>
    <t>2240699</t>
  </si>
  <si>
    <t xml:space="preserve">    其他自然灾害防治支出</t>
  </si>
  <si>
    <t>22407</t>
  </si>
  <si>
    <t xml:space="preserve">  自然灾害救灾及恢复重建支出</t>
  </si>
  <si>
    <t>2240703</t>
  </si>
  <si>
    <t xml:space="preserve">    自然灾害救灾补助</t>
  </si>
  <si>
    <t>2240704</t>
  </si>
  <si>
    <t xml:space="preserve">    自然灾害灾后重建补助</t>
  </si>
  <si>
    <t>2240799</t>
  </si>
  <si>
    <t xml:space="preserve">    其他自然灾害救灾及恢复重建支出</t>
  </si>
  <si>
    <t>22499</t>
  </si>
  <si>
    <t xml:space="preserve">  其他灾害防治及应急管理支出</t>
  </si>
  <si>
    <t>2249999</t>
  </si>
  <si>
    <t xml:space="preserve">    其他灾害防治及应急管理支出</t>
  </si>
  <si>
    <t>227</t>
  </si>
  <si>
    <t>预备费</t>
  </si>
  <si>
    <t>229</t>
  </si>
  <si>
    <t>其他支出</t>
  </si>
  <si>
    <t>22902</t>
  </si>
  <si>
    <t xml:space="preserve">  年初预留</t>
  </si>
  <si>
    <t>2290201</t>
  </si>
  <si>
    <t xml:space="preserve">    年初预留</t>
  </si>
  <si>
    <t>22999</t>
  </si>
  <si>
    <t>2299999</t>
  </si>
  <si>
    <t>231</t>
  </si>
  <si>
    <t>债务还本支出</t>
  </si>
  <si>
    <t>23101</t>
  </si>
  <si>
    <t xml:space="preserve">  中央政府国内债务还本支出</t>
  </si>
  <si>
    <t>23102</t>
  </si>
  <si>
    <t xml:space="preserve">  中央政府国外债务还本支出</t>
  </si>
  <si>
    <t>2310201</t>
  </si>
  <si>
    <t xml:space="preserve">    中央政府境外发行主权债券还本支出</t>
  </si>
  <si>
    <t>2310202</t>
  </si>
  <si>
    <t xml:space="preserve">    中央政府向外国政府借款还本支出</t>
  </si>
  <si>
    <t>2310203</t>
  </si>
  <si>
    <t xml:space="preserve">    中央政府向国际金融组织借款还本支出</t>
  </si>
  <si>
    <t>2310299</t>
  </si>
  <si>
    <t xml:space="preserve">    中央政府其他国外借款还本支出</t>
  </si>
  <si>
    <t>23103</t>
  </si>
  <si>
    <t xml:space="preserve">  地方政府一般债务还本支出</t>
  </si>
  <si>
    <t>2310301</t>
  </si>
  <si>
    <t xml:space="preserve">    地方政府一般债券还本支出</t>
  </si>
  <si>
    <t>2310302</t>
  </si>
  <si>
    <t xml:space="preserve">    地方政府向外国政府借款还本支出</t>
  </si>
  <si>
    <t>2310303</t>
  </si>
  <si>
    <t xml:space="preserve">    地方政府向国际组织借款还本支出</t>
  </si>
  <si>
    <t>2310399</t>
  </si>
  <si>
    <t xml:space="preserve">    地方政府其他一般债务还本支出</t>
  </si>
  <si>
    <t>232</t>
  </si>
  <si>
    <t>23201</t>
  </si>
  <si>
    <t xml:space="preserve">  中央政府国内债务付息支出</t>
  </si>
  <si>
    <t>23202</t>
  </si>
  <si>
    <t xml:space="preserve">  中央政府国外债务付息支出</t>
  </si>
  <si>
    <t>2320201</t>
  </si>
  <si>
    <t xml:space="preserve">    中央政府境外发行主权债券付息支出</t>
  </si>
  <si>
    <t>2320202</t>
  </si>
  <si>
    <t xml:space="preserve">    中央政府向外国政府借款付息支出</t>
  </si>
  <si>
    <t>2320203</t>
  </si>
  <si>
    <t xml:space="preserve">    中央政府向国际金融组织借款付息支出</t>
  </si>
  <si>
    <t>2320299</t>
  </si>
  <si>
    <t xml:space="preserve">    中央政府其他国外借款付息支出</t>
  </si>
  <si>
    <t>23203</t>
  </si>
  <si>
    <t xml:space="preserve">  地方政府一般债务付息支出</t>
  </si>
  <si>
    <t>2320301</t>
  </si>
  <si>
    <t xml:space="preserve">    地方政府一般债券付息支出</t>
  </si>
  <si>
    <t>2320302</t>
  </si>
  <si>
    <t xml:space="preserve">    地方政府向外国政府借款付息支出</t>
  </si>
  <si>
    <t>2320303</t>
  </si>
  <si>
    <t xml:space="preserve">    地方政府向国际组织借款付息支出</t>
  </si>
  <si>
    <t>2320399</t>
  </si>
  <si>
    <t xml:space="preserve">    地方政府其他一般债务付息支出</t>
  </si>
  <si>
    <t>233</t>
  </si>
  <si>
    <t>23301</t>
  </si>
  <si>
    <t xml:space="preserve">  中央政府国内债务发行费用支出</t>
  </si>
  <si>
    <t>23302</t>
  </si>
  <si>
    <t xml:space="preserve">  中央政府国外债务发行费用支出</t>
  </si>
  <si>
    <t>23303</t>
  </si>
  <si>
    <t xml:space="preserve">  地方政府一般债务发行费用支出</t>
  </si>
  <si>
    <t>兴隆台区本级2024年一般公共预算基本支出表（按政府经济分类款级）</t>
  </si>
  <si>
    <t>金额单位：万元</t>
  </si>
  <si>
    <t>科目代码</t>
  </si>
  <si>
    <t>一般公共预算基本支出合计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</si>
  <si>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</si>
  <si>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</si>
  <si>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</si>
  <si>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</si>
  <si>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</si>
  <si>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</si>
  <si>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</si>
  <si>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</si>
  <si>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</si>
  <si>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</si>
  <si>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</si>
  <si>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</si>
  <si>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</si>
  <si>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</si>
  <si>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</si>
  <si>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</si>
  <si>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</si>
  <si>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</si>
  <si>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</si>
  <si>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</si>
  <si>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</si>
  <si>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</si>
  <si>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</si>
  <si>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</si>
  <si>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</si>
  <si>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</si>
  <si>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</si>
  <si>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</si>
  <si>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</si>
  <si>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</si>
  <si>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</si>
  <si>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</si>
  <si>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</si>
  <si>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</t>
  </si>
  <si>
    <t xml:space="preserve">  50301</t>
  </si>
  <si>
    <t xml:space="preserve">  房屋建筑物购建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</si>
  <si>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</si>
  <si>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</si>
  <si>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</si>
  <si>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</si>
  <si>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</si>
  <si>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</si>
  <si>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</si>
  <si>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</si>
  <si>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</si>
  <si>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</si>
  <si>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</si>
  <si>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机关资本性支出（基本建设）</t>
  </si>
  <si>
    <t xml:space="preserve">  50402</t>
  </si>
  <si>
    <t xml:space="preserve">  50499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</si>
  <si>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</si>
  <si>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</si>
  <si>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</si>
  <si>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</si>
  <si>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</si>
  <si>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</si>
  <si>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</si>
  <si>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</si>
  <si>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</si>
  <si>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</t>
  </si>
  <si>
    <t>507</t>
  </si>
  <si>
    <t>对企业补助</t>
  </si>
  <si>
    <t xml:space="preserve">  50701</t>
  </si>
  <si>
    <t xml:space="preserve">  费用补贴</t>
  </si>
  <si>
    <t xml:space="preserve">  50702</t>
  </si>
  <si>
    <t xml:space="preserve">  利息补贴</t>
  </si>
  <si>
    <t xml:space="preserve">  50799</t>
  </si>
  <si>
    <t xml:space="preserve">  其他对企业补助</t>
  </si>
  <si>
    <t>508</t>
  </si>
  <si>
    <t>对企业资本性支出</t>
  </si>
  <si>
    <t xml:space="preserve">  50899</t>
  </si>
  <si>
    <t xml:space="preserve">  其他对企业资本性支出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</si>
  <si>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</si>
  <si>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</si>
  <si>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</si>
  <si>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</si>
  <si>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</si>
  <si>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</si>
  <si>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</si>
  <si>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</si>
  <si>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</si>
  <si>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</si>
  <si>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</si>
  <si>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其他对个人和家庭的补助</t>
  </si>
  <si>
    <t>510</t>
  </si>
  <si>
    <t>对社会保障基金补助</t>
  </si>
  <si>
    <t xml:space="preserve">  51002</t>
  </si>
  <si>
    <t xml:space="preserve">  对社会保险基金补助</t>
  </si>
  <si>
    <t>511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</si>
  <si>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</si>
  <si>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</si>
  <si>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</si>
  <si>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</si>
  <si>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</si>
  <si>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 xml:space="preserve">  51103</t>
  </si>
  <si>
    <t xml:space="preserve">  国内债务发行费用</t>
  </si>
  <si>
    <t>512</t>
  </si>
  <si>
    <t xml:space="preserve">  51201</t>
  </si>
  <si>
    <t xml:space="preserve">  国内债务还本</t>
  </si>
  <si>
    <t xml:space="preserve">  51202</t>
  </si>
  <si>
    <t xml:space="preserve">  国外债务还本</t>
  </si>
  <si>
    <t>599</t>
  </si>
  <si>
    <t xml:space="preserve">  59908</t>
  </si>
  <si>
    <t xml:space="preserve">  对民间非营利组织和群众性自治组织补助</t>
  </si>
  <si>
    <t xml:space="preserve">  59999</t>
  </si>
  <si>
    <t>2024年一般公共预算税收返还和转移支付表</t>
  </si>
  <si>
    <t>税收返还和转移支付</t>
  </si>
  <si>
    <t>一般公共预算税收返还和转移支付合计</t>
  </si>
  <si>
    <t>一、税收返还分县区小计</t>
  </si>
  <si>
    <t>二、一般性转移支付支出小计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</si>
  <si>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</si>
  <si>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</si>
  <si>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</si>
  <si>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</si>
  <si>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</si>
  <si>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</si>
  <si>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产粮(油)大县奖励资金支出</t>
  </si>
  <si>
    <t>固定数额补助支出</t>
  </si>
  <si>
    <t>贫困地区转移支付支出</t>
  </si>
  <si>
    <t>公共安全共同财政事权转移支付支出</t>
  </si>
  <si>
    <t>教育共同财政事权转移支付支出</t>
  </si>
  <si>
    <t>社会保障和就业共同财政事权转移支付支出</t>
  </si>
  <si>
    <t>卫生健康共同财政事权转移支付支出</t>
  </si>
  <si>
    <t>农林水共同财政事权转移支付支出</t>
  </si>
  <si>
    <t>交通运输共同财政事权转移支付支出</t>
  </si>
  <si>
    <t>住房保障共同财政事权转移支付支出</t>
  </si>
  <si>
    <t>其他共同财政事权转移支付支出</t>
  </si>
  <si>
    <t>三、专项转移支付小计</t>
  </si>
  <si>
    <t>（一）专项转移支付分地区</t>
  </si>
  <si>
    <t>（二）专项转移支付支出分重点项目</t>
  </si>
  <si>
    <t>注：兴隆台区无对下转移支付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</si>
</sst>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0_ "/>
    <numFmt numFmtId="188" formatCode="0_ ;[Red]\-0\ "/>
    <numFmt numFmtId="189" formatCode="0.0_ "/>
    <numFmt numFmtId="190" formatCode="_ * #,##0_ ;_ * \-#,##0_ ;_ * &quot;-&quot;??_ ;_ @_ "/>
    <numFmt numFmtId="191" formatCode="0_);[Red]\(0\)"/>
    <numFmt numFmtId="192" formatCode="#,##0_);[Red]\(#,##0\)"/>
  </numFmts>
  <fonts count="97">
    <font>
      <sz val="11"/>
      <color theme="1"/>
      <name val="Tahoma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SimSun"/>
      <charset val="134"/>
    </font>
    <font>
      <b/>
      <sz val="14"/>
      <name val="宋体"/>
      <charset val="134"/>
      <scheme val="minor"/>
    </font>
    <font>
      <sz val="11"/>
      <name val="Tahoma"/>
      <charset val="134"/>
    </font>
    <font>
      <sz val="11"/>
      <name val="Geneva"/>
      <charset val="134"/>
    </font>
    <font>
      <sz val="11"/>
      <name val="黑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3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0" borderId="0"/>
    <xf numFmtId="0" fontId="46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4" fillId="38" borderId="0">
      <alignment horizontal="left" vertical="top"/>
    </xf>
    <xf numFmtId="0" fontId="49" fillId="38" borderId="0">
      <alignment horizontal="right" vertical="center"/>
    </xf>
    <xf numFmtId="0" fontId="50" fillId="39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0" borderId="0"/>
    <xf numFmtId="0" fontId="52" fillId="0" borderId="15">
      <alignment horizontal="left" vertical="center"/>
    </xf>
    <xf numFmtId="0" fontId="53" fillId="42" borderId="16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9" fillId="45" borderId="17" applyNumberFormat="0" applyFon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6" fillId="0" borderId="0"/>
    <xf numFmtId="0" fontId="57" fillId="42" borderId="18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49" borderId="20" applyNumberFormat="0" applyAlignment="0" applyProtection="0">
      <alignment vertical="center"/>
    </xf>
    <xf numFmtId="176" fontId="56" fillId="0" borderId="0" applyFont="0" applyFill="0" applyBorder="0" applyAlignment="0" applyProtection="0"/>
    <xf numFmtId="0" fontId="44" fillId="50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177" fontId="9" fillId="0" borderId="0"/>
    <xf numFmtId="0" fontId="45" fillId="0" borderId="0" applyFont="0" applyFill="0" applyBorder="0" applyAlignment="0" applyProtection="0"/>
    <xf numFmtId="0" fontId="60" fillId="41" borderId="0" applyNumberFormat="0" applyBorder="0" applyAlignment="0" applyProtection="0">
      <alignment vertical="center"/>
    </xf>
    <xf numFmtId="178" fontId="8" fillId="0" borderId="1">
      <alignment vertical="center"/>
      <protection locked="0"/>
    </xf>
    <xf numFmtId="0" fontId="44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46" fillId="53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63" fillId="0" borderId="21" applyNumberFormat="0" applyFill="0" applyAlignment="0" applyProtection="0">
      <alignment vertical="center"/>
    </xf>
    <xf numFmtId="0" fontId="64" fillId="55" borderId="0" applyNumberFormat="0" applyBorder="0" applyAlignment="0" applyProtection="0"/>
    <xf numFmtId="10" fontId="65" fillId="38" borderId="1" applyNumberFormat="0" applyBorder="0" applyAlignment="0" applyProtection="0"/>
    <xf numFmtId="0" fontId="66" fillId="0" borderId="22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2" fontId="69" fillId="0" borderId="0" applyProtection="0"/>
    <xf numFmtId="0" fontId="49" fillId="38" borderId="0">
      <alignment horizontal="left" vertical="center"/>
    </xf>
    <xf numFmtId="0" fontId="70" fillId="0" borderId="0" applyNumberFormat="0" applyFill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2" fillId="50" borderId="16" applyNumberFormat="0" applyAlignment="0" applyProtection="0">
      <alignment vertical="center"/>
    </xf>
    <xf numFmtId="0" fontId="73" fillId="38" borderId="0">
      <alignment horizontal="center" vertical="center"/>
    </xf>
    <xf numFmtId="0" fontId="44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179" fontId="9" fillId="0" borderId="0"/>
    <xf numFmtId="0" fontId="68" fillId="37" borderId="0" applyNumberFormat="0" applyBorder="0" applyAlignment="0" applyProtection="0">
      <alignment vertical="center"/>
    </xf>
    <xf numFmtId="0" fontId="75" fillId="56" borderId="0" applyNumberFormat="0" applyBorder="0" applyAlignment="0" applyProtection="0"/>
    <xf numFmtId="180" fontId="9" fillId="0" borderId="0"/>
    <xf numFmtId="0" fontId="76" fillId="0" borderId="0"/>
    <xf numFmtId="0" fontId="75" fillId="59" borderId="0" applyNumberFormat="0" applyBorder="0" applyAlignment="0" applyProtection="0"/>
    <xf numFmtId="0" fontId="50" fillId="59" borderId="0" applyNumberFormat="0" applyBorder="0" applyAlignment="0" applyProtection="0"/>
    <xf numFmtId="0" fontId="75" fillId="60" borderId="0" applyNumberFormat="0" applyBorder="0" applyAlignment="0" applyProtection="0"/>
    <xf numFmtId="0" fontId="77" fillId="38" borderId="0">
      <alignment horizontal="center" vertical="top"/>
    </xf>
    <xf numFmtId="0" fontId="46" fillId="61" borderId="0" applyNumberFormat="0" applyBorder="0" applyAlignment="0" applyProtection="0">
      <alignment vertical="center"/>
    </xf>
    <xf numFmtId="0" fontId="64" fillId="45" borderId="0" applyNumberFormat="0" applyBorder="0" applyAlignment="0" applyProtection="0"/>
    <xf numFmtId="37" fontId="78" fillId="0" borderId="0"/>
    <xf numFmtId="0" fontId="68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1" fillId="3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80" fillId="38" borderId="0">
      <alignment horizontal="right" vertical="center"/>
    </xf>
    <xf numFmtId="0" fontId="64" fillId="62" borderId="0" applyNumberFormat="0" applyBorder="0" applyAlignment="0" applyProtection="0"/>
    <xf numFmtId="0" fontId="75" fillId="63" borderId="0" applyNumberFormat="0" applyBorder="0" applyAlignment="0" applyProtection="0"/>
    <xf numFmtId="0" fontId="75" fillId="64" borderId="0" applyNumberFormat="0" applyBorder="0" applyAlignment="0" applyProtection="0"/>
    <xf numFmtId="0" fontId="50" fillId="65" borderId="0" applyNumberFormat="0" applyBorder="0" applyAlignment="0" applyProtection="0"/>
    <xf numFmtId="0" fontId="75" fillId="66" borderId="0" applyNumberFormat="0" applyBorder="0" applyAlignment="0" applyProtection="0"/>
    <xf numFmtId="0" fontId="75" fillId="67" borderId="0" applyNumberFormat="0" applyBorder="0" applyAlignment="0" applyProtection="0"/>
    <xf numFmtId="0" fontId="75" fillId="68" borderId="0" applyNumberFormat="0" applyBorder="0" applyAlignment="0" applyProtection="0"/>
    <xf numFmtId="0" fontId="75" fillId="69" borderId="0" applyNumberFormat="0" applyBorder="0" applyAlignment="0" applyProtection="0"/>
    <xf numFmtId="0" fontId="75" fillId="39" borderId="0" applyNumberFormat="0" applyBorder="0" applyAlignment="0" applyProtection="0"/>
    <xf numFmtId="0" fontId="69" fillId="0" borderId="24" applyProtection="0"/>
    <xf numFmtId="0" fontId="75" fillId="55" borderId="0" applyNumberFormat="0" applyBorder="0" applyAlignment="0" applyProtection="0"/>
    <xf numFmtId="0" fontId="75" fillId="70" borderId="0" applyNumberFormat="0" applyBorder="0" applyAlignment="0" applyProtection="0"/>
    <xf numFmtId="0" fontId="75" fillId="71" borderId="0" applyNumberFormat="0" applyBorder="0" applyAlignment="0" applyProtection="0"/>
    <xf numFmtId="0" fontId="50" fillId="62" borderId="0" applyNumberFormat="0" applyBorder="0" applyAlignment="0" applyProtection="0"/>
    <xf numFmtId="0" fontId="75" fillId="72" borderId="0" applyNumberFormat="0" applyBorder="0" applyAlignment="0" applyProtection="0"/>
    <xf numFmtId="0" fontId="75" fillId="73" borderId="0" applyNumberFormat="0" applyBorder="0" applyAlignment="0" applyProtection="0"/>
    <xf numFmtId="181" fontId="9" fillId="0" borderId="0" applyFill="0" applyBorder="0" applyAlignment="0"/>
    <xf numFmtId="0" fontId="81" fillId="0" borderId="0" applyNumberFormat="0" applyFill="0" applyBorder="0" applyAlignment="0" applyProtection="0"/>
    <xf numFmtId="4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9" fillId="0" borderId="0"/>
    <xf numFmtId="182" fontId="56" fillId="0" borderId="0" applyFont="0" applyFill="0" applyBorder="0" applyAlignment="0" applyProtection="0"/>
    <xf numFmtId="0" fontId="82" fillId="0" borderId="0"/>
    <xf numFmtId="0" fontId="69" fillId="0" borderId="0" applyProtection="0"/>
    <xf numFmtId="38" fontId="65" fillId="42" borderId="0" applyNumberFormat="0" applyBorder="0" applyAlignment="0" applyProtection="0"/>
    <xf numFmtId="0" fontId="52" fillId="0" borderId="25" applyNumberFormat="0" applyAlignment="0" applyProtection="0">
      <alignment horizontal="left" vertical="center"/>
    </xf>
    <xf numFmtId="0" fontId="83" fillId="0" borderId="0" applyProtection="0"/>
    <xf numFmtId="0" fontId="52" fillId="0" borderId="0" applyProtection="0"/>
    <xf numFmtId="37" fontId="78" fillId="0" borderId="0">
      <alignment vertical="center"/>
    </xf>
    <xf numFmtId="0" fontId="84" fillId="0" borderId="0"/>
    <xf numFmtId="0" fontId="85" fillId="0" borderId="0"/>
    <xf numFmtId="0" fontId="86" fillId="0" borderId="0"/>
    <xf numFmtId="10" fontId="56" fillId="0" borderId="0" applyFont="0" applyFill="0" applyBorder="0" applyAlignment="0" applyProtection="0"/>
    <xf numFmtId="1" fontId="56" fillId="0" borderId="0"/>
    <xf numFmtId="0" fontId="80" fillId="38" borderId="0">
      <alignment horizontal="left" vertical="center"/>
    </xf>
    <xf numFmtId="0" fontId="49" fillId="38" borderId="0">
      <alignment horizontal="center" vertical="center"/>
    </xf>
    <xf numFmtId="41" fontId="9" fillId="0" borderId="0" applyFont="0" applyFill="0" applyBorder="0" applyAlignment="0" applyProtection="0"/>
    <xf numFmtId="0" fontId="87" fillId="38" borderId="0">
      <alignment horizontal="center" vertical="top"/>
    </xf>
    <xf numFmtId="0" fontId="49" fillId="38" borderId="0">
      <alignment horizontal="left" vertical="top"/>
    </xf>
    <xf numFmtId="0" fontId="73" fillId="38" borderId="0">
      <alignment horizontal="center" vertical="top"/>
    </xf>
    <xf numFmtId="0" fontId="49" fillId="38" borderId="0">
      <alignment horizontal="center" vertical="top"/>
    </xf>
    <xf numFmtId="0" fontId="49" fillId="38" borderId="0">
      <alignment horizontal="right" vertical="top"/>
    </xf>
    <xf numFmtId="0" fontId="50" fillId="38" borderId="0">
      <alignment horizontal="left" vertical="top"/>
    </xf>
    <xf numFmtId="0" fontId="88" fillId="0" borderId="0"/>
    <xf numFmtId="0" fontId="50" fillId="38" borderId="0">
      <alignment horizontal="left" vertical="center"/>
    </xf>
    <xf numFmtId="0" fontId="79" fillId="0" borderId="26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64" fillId="35" borderId="0" applyNumberFormat="0" applyBorder="0" applyAlignment="0" applyProtection="0"/>
    <xf numFmtId="9" fontId="82" fillId="0" borderId="0" applyFont="0" applyFill="0" applyBorder="0" applyAlignment="0" applyProtection="0"/>
    <xf numFmtId="0" fontId="68" fillId="74" borderId="0" applyNumberFormat="0" applyBorder="0" applyAlignment="0" applyProtection="0"/>
    <xf numFmtId="0" fontId="60" fillId="3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/>
    <xf numFmtId="43" fontId="44" fillId="0" borderId="0" applyFont="0" applyFill="0" applyBorder="0" applyAlignment="0" applyProtection="0">
      <alignment vertical="center"/>
    </xf>
    <xf numFmtId="0" fontId="92" fillId="75" borderId="0" applyNumberFormat="0" applyBorder="0" applyAlignment="0" applyProtection="0"/>
    <xf numFmtId="0" fontId="46" fillId="76" borderId="0" applyNumberFormat="0" applyBorder="0" applyAlignment="0" applyProtection="0">
      <alignment vertical="center"/>
    </xf>
    <xf numFmtId="0" fontId="9" fillId="0" borderId="0"/>
    <xf numFmtId="0" fontId="88" fillId="0" borderId="0">
      <alignment vertical="center"/>
    </xf>
    <xf numFmtId="0" fontId="9" fillId="0" borderId="0"/>
    <xf numFmtId="0" fontId="9" fillId="0" borderId="0">
      <alignment vertical="center"/>
    </xf>
    <xf numFmtId="0" fontId="93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83" fontId="45" fillId="0" borderId="0" applyFont="0" applyFill="0" applyBorder="0" applyAlignment="0" applyProtection="0"/>
    <xf numFmtId="38" fontId="61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95" fillId="0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41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2" fillId="77" borderId="0" applyNumberFormat="0" applyBorder="0" applyAlignment="0" applyProtection="0"/>
    <xf numFmtId="0" fontId="92" fillId="78" borderId="0" applyNumberFormat="0" applyBorder="0" applyAlignment="0" applyProtection="0"/>
    <xf numFmtId="0" fontId="45" fillId="0" borderId="0">
      <alignment vertical="center"/>
    </xf>
    <xf numFmtId="40" fontId="61" fillId="0" borderId="0" applyFont="0" applyFill="0" applyBorder="0" applyAlignment="0" applyProtection="0"/>
    <xf numFmtId="0" fontId="96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4" fontId="16" fillId="0" borderId="2" xfId="0" applyNumberFormat="1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187" fontId="5" fillId="0" borderId="0" xfId="181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87" fontId="8" fillId="0" borderId="0" xfId="155" applyNumberFormat="1" applyFont="1" applyFill="1" applyAlignment="1" applyProtection="1">
      <alignment horizontal="center" vertical="center" wrapText="1"/>
    </xf>
    <xf numFmtId="188" fontId="8" fillId="0" borderId="0" xfId="155" applyNumberFormat="1" applyFont="1" applyFill="1" applyAlignment="1" applyProtection="1">
      <alignment horizontal="center" vertical="center" wrapText="1"/>
    </xf>
    <xf numFmtId="187" fontId="19" fillId="0" borderId="0" xfId="155" applyNumberFormat="1" applyFont="1" applyFill="1" applyAlignment="1">
      <alignment vertical="center" wrapText="1"/>
    </xf>
    <xf numFmtId="0" fontId="8" fillId="0" borderId="0" xfId="155" applyFont="1" applyFill="1" applyAlignment="1">
      <alignment vertical="center"/>
    </xf>
    <xf numFmtId="188" fontId="8" fillId="0" borderId="0" xfId="155" applyNumberFormat="1" applyFont="1" applyFill="1" applyAlignment="1">
      <alignment horizontal="right" vertical="center" wrapText="1"/>
    </xf>
    <xf numFmtId="187" fontId="8" fillId="0" borderId="1" xfId="155" applyNumberFormat="1" applyFont="1" applyFill="1" applyBorder="1" applyAlignment="1" applyProtection="1">
      <alignment horizontal="center" vertical="center" wrapText="1"/>
    </xf>
    <xf numFmtId="188" fontId="8" fillId="0" borderId="1" xfId="155" applyNumberFormat="1" applyFont="1" applyFill="1" applyBorder="1" applyAlignment="1" applyProtection="1">
      <alignment horizontal="center" vertical="center" wrapText="1"/>
    </xf>
    <xf numFmtId="187" fontId="8" fillId="0" borderId="1" xfId="155" applyNumberFormat="1" applyFont="1" applyFill="1" applyBorder="1" applyAlignment="1">
      <alignment horizontal="center" vertical="center" wrapText="1"/>
    </xf>
    <xf numFmtId="187" fontId="20" fillId="0" borderId="1" xfId="129" applyNumberFormat="1" applyFont="1" applyFill="1" applyBorder="1" applyAlignment="1" applyProtection="1">
      <alignment horizontal="left" vertical="center" wrapText="1"/>
    </xf>
    <xf numFmtId="187" fontId="21" fillId="0" borderId="1" xfId="196" applyNumberFormat="1" applyFont="1" applyFill="1" applyBorder="1" applyAlignment="1">
      <alignment vertical="center"/>
    </xf>
    <xf numFmtId="189" fontId="21" fillId="0" borderId="1" xfId="196" applyNumberFormat="1" applyFont="1" applyFill="1" applyBorder="1" applyAlignment="1">
      <alignment horizontal="right" vertical="center"/>
    </xf>
    <xf numFmtId="187" fontId="20" fillId="0" borderId="0" xfId="196" applyNumberFormat="1" applyFont="1" applyFill="1" applyBorder="1" applyAlignment="1">
      <alignment vertical="center"/>
    </xf>
    <xf numFmtId="187" fontId="22" fillId="0" borderId="1" xfId="129" applyNumberFormat="1" applyFont="1" applyFill="1" applyBorder="1" applyAlignment="1" applyProtection="1">
      <alignment horizontal="left" vertical="center" wrapText="1"/>
    </xf>
    <xf numFmtId="187" fontId="21" fillId="0" borderId="1" xfId="195" applyNumberFormat="1" applyFont="1" applyFill="1" applyBorder="1" applyAlignment="1">
      <alignment vertical="center"/>
    </xf>
    <xf numFmtId="187" fontId="8" fillId="0" borderId="0" xfId="196" applyNumberFormat="1" applyFont="1" applyFill="1" applyBorder="1" applyAlignment="1">
      <alignment vertical="center"/>
    </xf>
    <xf numFmtId="187" fontId="22" fillId="0" borderId="1" xfId="197" applyNumberFormat="1" applyFont="1" applyFill="1" applyBorder="1" applyAlignment="1">
      <alignment horizontal="left" vertical="center" wrapText="1"/>
    </xf>
    <xf numFmtId="49" fontId="22" fillId="0" borderId="1" xfId="128" applyNumberFormat="1" applyFont="1" applyFill="1" applyBorder="1" applyAlignment="1" applyProtection="1">
      <alignment horizontal="left" vertical="center" indent="1"/>
    </xf>
    <xf numFmtId="49" fontId="22" fillId="0" borderId="1" xfId="197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187" fontId="21" fillId="0" borderId="1" xfId="128" applyNumberFormat="1" applyFont="1" applyFill="1" applyBorder="1" applyAlignment="1" applyProtection="1">
      <alignment horizontal="right" vertical="center"/>
      <protection locked="0"/>
    </xf>
    <xf numFmtId="187" fontId="22" fillId="0" borderId="1" xfId="128" applyNumberFormat="1" applyFont="1" applyFill="1" applyBorder="1" applyAlignment="1" applyProtection="1">
      <alignment horizontal="right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87" fontId="20" fillId="0" borderId="1" xfId="0" applyNumberFormat="1" applyFont="1" applyFill="1" applyBorder="1" applyAlignment="1">
      <alignment vertical="center"/>
    </xf>
    <xf numFmtId="187" fontId="18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90" fontId="5" fillId="0" borderId="0" xfId="183" applyNumberFormat="1" applyFont="1" applyFill="1" applyAlignment="1">
      <alignment horizontal="center" vertical="center"/>
    </xf>
    <xf numFmtId="190" fontId="8" fillId="0" borderId="0" xfId="183" applyNumberFormat="1" applyFont="1" applyFill="1" applyAlignment="1">
      <alignment horizontal="left" vertical="center"/>
    </xf>
    <xf numFmtId="190" fontId="8" fillId="0" borderId="0" xfId="183" applyNumberFormat="1" applyFont="1" applyFill="1" applyAlignment="1">
      <alignment vertical="center"/>
    </xf>
    <xf numFmtId="190" fontId="8" fillId="0" borderId="4" xfId="183" applyNumberFormat="1" applyFont="1" applyFill="1" applyBorder="1" applyAlignment="1">
      <alignment horizontal="right" vertical="center"/>
    </xf>
    <xf numFmtId="190" fontId="8" fillId="0" borderId="5" xfId="183" applyNumberFormat="1" applyFont="1" applyFill="1" applyBorder="1" applyAlignment="1">
      <alignment horizontal="center" vertical="center"/>
    </xf>
    <xf numFmtId="190" fontId="8" fillId="0" borderId="1" xfId="183" applyNumberFormat="1" applyFont="1" applyFill="1" applyBorder="1" applyAlignment="1">
      <alignment horizontal="center" vertical="center"/>
    </xf>
    <xf numFmtId="190" fontId="8" fillId="0" borderId="6" xfId="183" applyNumberFormat="1" applyFont="1" applyFill="1" applyBorder="1" applyAlignment="1">
      <alignment horizontal="center" vertical="center"/>
    </xf>
    <xf numFmtId="0" fontId="20" fillId="0" borderId="1" xfId="197" applyFont="1" applyFill="1" applyBorder="1" applyAlignment="1">
      <alignment horizontal="left" vertical="center"/>
    </xf>
    <xf numFmtId="187" fontId="21" fillId="0" borderId="1" xfId="193" applyNumberFormat="1" applyFont="1" applyFill="1" applyBorder="1" applyAlignment="1">
      <alignment vertical="center"/>
    </xf>
    <xf numFmtId="0" fontId="22" fillId="0" borderId="1" xfId="197" applyFont="1" applyFill="1" applyBorder="1" applyAlignment="1">
      <alignment horizontal="left" vertical="center"/>
    </xf>
    <xf numFmtId="1" fontId="21" fillId="0" borderId="1" xfId="193" applyNumberFormat="1" applyFont="1" applyFill="1" applyBorder="1" applyAlignment="1">
      <alignment vertical="center"/>
    </xf>
    <xf numFmtId="191" fontId="21" fillId="0" borderId="1" xfId="193" applyNumberFormat="1" applyFont="1" applyFill="1" applyBorder="1" applyAlignment="1">
      <alignment vertical="center"/>
    </xf>
    <xf numFmtId="187" fontId="22" fillId="0" borderId="1" xfId="193" applyNumberFormat="1" applyFont="1" applyFill="1" applyBorder="1" applyAlignment="1">
      <alignment vertical="center"/>
    </xf>
    <xf numFmtId="187" fontId="22" fillId="0" borderId="1" xfId="196" applyNumberFormat="1" applyFont="1" applyFill="1" applyBorder="1" applyAlignment="1">
      <alignment vertical="center"/>
    </xf>
    <xf numFmtId="189" fontId="22" fillId="0" borderId="1" xfId="196" applyNumberFormat="1" applyFont="1" applyFill="1" applyBorder="1" applyAlignment="1">
      <alignment horizontal="right" vertical="center"/>
    </xf>
    <xf numFmtId="192" fontId="21" fillId="0" borderId="1" xfId="193" applyNumberFormat="1" applyFont="1" applyFill="1" applyBorder="1" applyAlignment="1">
      <alignment vertical="center"/>
    </xf>
    <xf numFmtId="187" fontId="20" fillId="0" borderId="1" xfId="196" applyNumberFormat="1" applyFont="1" applyFill="1" applyBorder="1" applyAlignment="1">
      <alignment vertical="center"/>
    </xf>
    <xf numFmtId="189" fontId="20" fillId="0" borderId="1" xfId="196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87" fontId="8" fillId="0" borderId="0" xfId="155" applyNumberFormat="1" applyFont="1" applyFill="1" applyAlignment="1">
      <alignment vertical="center" wrapText="1"/>
    </xf>
    <xf numFmtId="187" fontId="8" fillId="0" borderId="0" xfId="0" applyNumberFormat="1" applyFont="1" applyFill="1" applyAlignment="1">
      <alignment vertical="center"/>
    </xf>
  </cellXfs>
  <cellStyles count="2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34青海_1_义县" xfId="50"/>
    <cellStyle name="20% - 强调文字颜色 2 3 6" xfId="51"/>
    <cellStyle name="常规 44" xfId="52"/>
    <cellStyle name="_ET_STYLE_NoName_00__朝阳报省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40% - 强调文字颜色 4 3 4" xfId="62"/>
    <cellStyle name="常规 31 2" xfId="63"/>
    <cellStyle name="Header2 3 2 2" xfId="64"/>
    <cellStyle name="计算 2 5 3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解释性文本 2 2" xfId="70"/>
    <cellStyle name="20% - 强调文字颜色 5 3 6" xfId="71"/>
    <cellStyle name="注释 3 3 3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百分比 5" xfId="78"/>
    <cellStyle name="强调文字颜色 1 2 3 2" xfId="79"/>
    <cellStyle name="20% - 强调文字颜色 1 3 4 3" xfId="80"/>
    <cellStyle name="汇总 3 6 2" xfId="81"/>
    <cellStyle name="检查单元格 3 3" xfId="82"/>
    <cellStyle name="Currency [0]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好_检验表（调整后）_上报抚顺市2015.12.29-2016年预算相关报表" xfId="94"/>
    <cellStyle name="Accent3 - 20%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3 5" xfId="103"/>
    <cellStyle name="Fixed" xfId="104"/>
    <cellStyle name="S18" xfId="105"/>
    <cellStyle name="标题 6" xfId="106"/>
    <cellStyle name="40% - 强调文字颜色 5 2" xfId="107"/>
    <cellStyle name="强调文字颜色 3 3 6 2" xfId="108"/>
    <cellStyle name="好_2006年全省财力计算表（中央、决算） 2" xfId="109"/>
    <cellStyle name="输入 2 5 3" xfId="110"/>
    <cellStyle name="S1" xfId="111"/>
    <cellStyle name="常规 2 2 2" xfId="112"/>
    <cellStyle name="警告文本 2 2" xfId="113"/>
    <cellStyle name="差_30云南_义县" xfId="114"/>
    <cellStyle name="Currency1 2 2" xfId="115"/>
    <cellStyle name="好_2008年支出核定_义县" xfId="116"/>
    <cellStyle name="Accent5_上报抚顺市2015.12.29-2016年预算相关报表" xfId="117"/>
    <cellStyle name="comma zerodec 2" xfId="118"/>
    <cellStyle name="_2011年计划本子自制" xfId="119"/>
    <cellStyle name="Accent1 - 60%" xfId="120"/>
    <cellStyle name="Accent5 - 40%" xfId="121"/>
    <cellStyle name="Accent5" xfId="122"/>
    <cellStyle name="S0 2 2" xfId="123"/>
    <cellStyle name="60% - 强调文字颜色 1 3 6" xfId="124"/>
    <cellStyle name="差_05潍坊_上报抚顺市2015.12.29-2016年预算相关报表" xfId="125"/>
    <cellStyle name="no dec" xfId="126"/>
    <cellStyle name="好_33甘肃_上报抚顺市2015.12.29-2016年预算相关报表" xfId="127"/>
    <cellStyle name="百分比 2" xfId="128"/>
    <cellStyle name="百分比 2 2" xfId="129"/>
    <cellStyle name="好_530629_2006年县级财政报表附表_上报抚顺市2015.12.29-2016年预算相关报表" xfId="130"/>
    <cellStyle name="标题 4 3" xfId="131"/>
    <cellStyle name="千位分隔 4" xfId="132"/>
    <cellStyle name="常规 15" xfId="133"/>
    <cellStyle name="S12" xfId="134"/>
    <cellStyle name="差_05潍坊" xfId="135"/>
    <cellStyle name="Accent2 - 60%" xfId="136"/>
    <cellStyle name="Accent1" xfId="137"/>
    <cellStyle name="Accent1 - 40%" xfId="138"/>
    <cellStyle name="Accent1_2006年33甘肃" xfId="139"/>
    <cellStyle name="Accent2" xfId="140"/>
    <cellStyle name="Accent2_2006年33甘肃" xfId="141"/>
    <cellStyle name="Accent3" xfId="142"/>
    <cellStyle name="Accent3 - 60%" xfId="143"/>
    <cellStyle name="Total 2 3" xfId="144"/>
    <cellStyle name="Accent4 - 60%" xfId="145"/>
    <cellStyle name="Accent4_上报抚顺市2015.12.29-2016年预算相关报表" xfId="146"/>
    <cellStyle name="Accent6" xfId="147"/>
    <cellStyle name="Accent6 - 40%" xfId="148"/>
    <cellStyle name="Accent6 - 60%" xfId="149"/>
    <cellStyle name="Accent6_2006年33甘肃" xfId="150"/>
    <cellStyle name="Calc Currency (0)" xfId="151"/>
    <cellStyle name="ColLevel_0" xfId="152"/>
    <cellStyle name="Comma [0]" xfId="153"/>
    <cellStyle name="Comma_1995" xfId="154"/>
    <cellStyle name="常规 2 2" xfId="155"/>
    <cellStyle name="Currency_1995" xfId="156"/>
    <cellStyle name="钎霖_4岿角利" xfId="157"/>
    <cellStyle name="Date" xfId="158"/>
    <cellStyle name="Grey" xfId="159"/>
    <cellStyle name="Header1" xfId="160"/>
    <cellStyle name="HEADING1" xfId="161"/>
    <cellStyle name="HEADING2" xfId="162"/>
    <cellStyle name="no dec 2" xfId="163"/>
    <cellStyle name="Norma,_laroux_4_营业在建 (2)_E21" xfId="164"/>
    <cellStyle name="Normal - Style1" xfId="165"/>
    <cellStyle name="Normal_#10-Headcount" xfId="166"/>
    <cellStyle name="Percent [2]" xfId="167"/>
    <cellStyle name="Percent_laroux" xfId="168"/>
    <cellStyle name="S10" xfId="169"/>
    <cellStyle name="S20" xfId="170"/>
    <cellStyle name="千位分隔[0] 2" xfId="171"/>
    <cellStyle name="S3" xfId="172"/>
    <cellStyle name="S4" xfId="173"/>
    <cellStyle name="S5" xfId="174"/>
    <cellStyle name="S6" xfId="175"/>
    <cellStyle name="S7" xfId="176"/>
    <cellStyle name="S8" xfId="177"/>
    <cellStyle name="常规 2 3" xfId="178"/>
    <cellStyle name="S9" xfId="179"/>
    <cellStyle name="标题 3 2" xfId="180"/>
    <cellStyle name="千位分隔 3" xfId="181"/>
    <cellStyle name="千位分隔 3 2" xfId="182"/>
    <cellStyle name="千位分隔 2" xfId="183"/>
    <cellStyle name="差_2006年33甘肃_上报抚顺市2015.12.29-2016年预算相关报表" xfId="184"/>
    <cellStyle name="归盒啦_95" xfId="185"/>
    <cellStyle name="好_530623_2006年县级财政报表附表" xfId="186"/>
    <cellStyle name="差_530629_2006年县级财政报表附表" xfId="187"/>
    <cellStyle name="后继超级链接" xfId="188"/>
    <cellStyle name="未定义" xfId="189"/>
    <cellStyle name="千位分隔 5 2" xfId="190"/>
    <cellStyle name="强调 2" xfId="191"/>
    <cellStyle name="强调文字颜色 6 2 4" xfId="192"/>
    <cellStyle name="常规 4" xfId="193"/>
    <cellStyle name="常规 14" xfId="194"/>
    <cellStyle name="常规 4 2 2" xfId="195"/>
    <cellStyle name="常规_（11月12日）2011年全省财政收入预算（2000亿元）" xfId="196"/>
    <cellStyle name="常规_2012年报人代会20张表-表样" xfId="197"/>
    <cellStyle name="超级链接" xfId="198"/>
    <cellStyle name="分级显示行_1_13区汇总" xfId="199"/>
    <cellStyle name="烹拳 [0]_ +Foil &amp; -FOIL &amp; PAPER" xfId="200"/>
    <cellStyle name="콤마 [0]_BOILER-CO1" xfId="201"/>
    <cellStyle name="霓付_ +Foil &amp; -FOIL &amp; PAPER" xfId="202"/>
    <cellStyle name="普通_ 白土" xfId="203"/>
    <cellStyle name="霓付 [0]_ +Foil &amp; -FOIL &amp; PAPER" xfId="204"/>
    <cellStyle name="烹拳_ +Foil &amp; -FOIL &amp; PAPER" xfId="205"/>
    <cellStyle name="千分位[0]_ 白土" xfId="206"/>
    <cellStyle name="千分位_ 白土" xfId="207"/>
    <cellStyle name="强调 1" xfId="208"/>
    <cellStyle name="强调 3" xfId="209"/>
    <cellStyle name="样式 1 2" xfId="210"/>
    <cellStyle name="콤마_BOILER-CO1" xfId="211"/>
    <cellStyle name="표준_0N-HANDLING " xfId="21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F35"/>
  <sheetViews>
    <sheetView view="pageBreakPreview" zoomScale="85" zoomScaleNormal="70" workbookViewId="0">
      <selection activeCell="A3" sqref="A3:E35"/>
    </sheetView>
  </sheetViews>
  <sheetFormatPr defaultColWidth="9" defaultRowHeight="13.5" outlineLevelCol="5"/>
  <cols>
    <col min="1" max="1" width="42.125" style="59" customWidth="1"/>
    <col min="2" max="5" width="20.625" style="59" customWidth="1"/>
    <col min="6" max="6" width="11.5" style="59"/>
    <col min="7" max="16384" width="9" style="59"/>
  </cols>
  <sheetData>
    <row r="1" s="57" customFormat="1" ht="25" customHeight="1" spans="1:5">
      <c r="A1" s="90" t="s">
        <v>4</v>
      </c>
      <c r="B1" s="90"/>
      <c r="C1" s="90"/>
      <c r="D1" s="90"/>
      <c r="E1" s="90"/>
    </row>
    <row r="2" s="59" customFormat="1" spans="1:5">
      <c r="A2" s="91"/>
      <c r="B2" s="91"/>
      <c r="C2" s="92"/>
      <c r="D2" s="92"/>
      <c r="E2" s="93" t="s">
        <v>5</v>
      </c>
    </row>
    <row r="3" s="59" customFormat="1" ht="15" customHeight="1" spans="1:5">
      <c r="A3" s="94" t="s">
        <v>6</v>
      </c>
      <c r="B3" s="94" t="s">
        <v>7</v>
      </c>
      <c r="C3" s="94" t="s">
        <v>8</v>
      </c>
      <c r="D3" s="95" t="s">
        <v>9</v>
      </c>
      <c r="E3" s="95"/>
    </row>
    <row r="4" s="88" customFormat="1" ht="15" customHeight="1" spans="1:6">
      <c r="A4" s="96"/>
      <c r="B4" s="96"/>
      <c r="C4" s="96"/>
      <c r="D4" s="95" t="s">
        <v>10</v>
      </c>
      <c r="E4" s="95" t="s">
        <v>11</v>
      </c>
      <c r="F4" s="59"/>
    </row>
    <row r="5" s="88" customFormat="1" ht="15" customHeight="1" spans="1:5">
      <c r="A5" s="97" t="s">
        <v>12</v>
      </c>
      <c r="B5" s="98">
        <f>B6+B21</f>
        <v>200040</v>
      </c>
      <c r="C5" s="98">
        <f>C6+C21</f>
        <v>220000</v>
      </c>
      <c r="D5" s="72">
        <f t="shared" ref="D5:D21" si="0">C5-B5</f>
        <v>19960</v>
      </c>
      <c r="E5" s="73">
        <f t="shared" ref="E5:E21" si="1">IF(B5=0,,ROUND(D5/B5*100,1))</f>
        <v>10</v>
      </c>
    </row>
    <row r="6" s="89" customFormat="1" ht="15" customHeight="1" spans="1:5">
      <c r="A6" s="99" t="s">
        <v>13</v>
      </c>
      <c r="B6" s="98">
        <f>SUM(B7:B20)</f>
        <v>178894</v>
      </c>
      <c r="C6" s="98">
        <f>SUM(C7:C20)</f>
        <v>193400</v>
      </c>
      <c r="D6" s="72">
        <f t="shared" si="0"/>
        <v>14506</v>
      </c>
      <c r="E6" s="73">
        <f t="shared" si="1"/>
        <v>8.1</v>
      </c>
    </row>
    <row r="7" s="89" customFormat="1" ht="15" customHeight="1" spans="1:5">
      <c r="A7" s="80" t="s">
        <v>14</v>
      </c>
      <c r="B7" s="98">
        <v>79220</v>
      </c>
      <c r="C7" s="100">
        <v>83500</v>
      </c>
      <c r="D7" s="72">
        <f t="shared" si="0"/>
        <v>4280</v>
      </c>
      <c r="E7" s="73">
        <f t="shared" si="1"/>
        <v>5.4</v>
      </c>
    </row>
    <row r="8" s="89" customFormat="1" ht="15" customHeight="1" spans="1:5">
      <c r="A8" s="80" t="s">
        <v>15</v>
      </c>
      <c r="B8" s="98">
        <v>14860</v>
      </c>
      <c r="C8" s="100">
        <v>16500</v>
      </c>
      <c r="D8" s="72">
        <f t="shared" si="0"/>
        <v>1640</v>
      </c>
      <c r="E8" s="73">
        <f t="shared" si="1"/>
        <v>11</v>
      </c>
    </row>
    <row r="9" s="89" customFormat="1" ht="15" customHeight="1" spans="1:5">
      <c r="A9" s="80" t="s">
        <v>16</v>
      </c>
      <c r="B9" s="98">
        <v>9271</v>
      </c>
      <c r="C9" s="100">
        <v>7800</v>
      </c>
      <c r="D9" s="72">
        <f t="shared" si="0"/>
        <v>-1471</v>
      </c>
      <c r="E9" s="73">
        <f t="shared" si="1"/>
        <v>-15.9</v>
      </c>
    </row>
    <row r="10" s="89" customFormat="1" ht="15" customHeight="1" spans="1:5">
      <c r="A10" s="80" t="s">
        <v>17</v>
      </c>
      <c r="B10" s="98">
        <v>0</v>
      </c>
      <c r="C10" s="100">
        <v>0</v>
      </c>
      <c r="D10" s="72">
        <f t="shared" si="0"/>
        <v>0</v>
      </c>
      <c r="E10" s="73">
        <f t="shared" si="1"/>
        <v>0</v>
      </c>
    </row>
    <row r="11" s="89" customFormat="1" ht="15" customHeight="1" spans="1:5">
      <c r="A11" s="80" t="s">
        <v>18</v>
      </c>
      <c r="B11" s="98">
        <v>13840</v>
      </c>
      <c r="C11" s="100">
        <v>16500</v>
      </c>
      <c r="D11" s="72">
        <f t="shared" si="0"/>
        <v>2660</v>
      </c>
      <c r="E11" s="73">
        <f t="shared" si="1"/>
        <v>19.2</v>
      </c>
    </row>
    <row r="12" s="89" customFormat="1" ht="15" customHeight="1" spans="1:5">
      <c r="A12" s="80" t="s">
        <v>19</v>
      </c>
      <c r="B12" s="98">
        <v>10532</v>
      </c>
      <c r="C12" s="100">
        <v>13500</v>
      </c>
      <c r="D12" s="72">
        <f t="shared" si="0"/>
        <v>2968</v>
      </c>
      <c r="E12" s="73">
        <f t="shared" si="1"/>
        <v>28.2</v>
      </c>
    </row>
    <row r="13" s="89" customFormat="1" ht="15" customHeight="1" spans="1:5">
      <c r="A13" s="80" t="s">
        <v>20</v>
      </c>
      <c r="B13" s="98">
        <v>3628</v>
      </c>
      <c r="C13" s="100">
        <v>4500</v>
      </c>
      <c r="D13" s="72">
        <f t="shared" si="0"/>
        <v>872</v>
      </c>
      <c r="E13" s="73">
        <f t="shared" si="1"/>
        <v>24</v>
      </c>
    </row>
    <row r="14" s="89" customFormat="1" ht="15" customHeight="1" spans="1:5">
      <c r="A14" s="80" t="s">
        <v>21</v>
      </c>
      <c r="B14" s="98">
        <v>15381</v>
      </c>
      <c r="C14" s="100">
        <v>17200</v>
      </c>
      <c r="D14" s="72">
        <f t="shared" si="0"/>
        <v>1819</v>
      </c>
      <c r="E14" s="73">
        <f t="shared" si="1"/>
        <v>11.8</v>
      </c>
    </row>
    <row r="15" s="89" customFormat="1" ht="15" customHeight="1" spans="1:5">
      <c r="A15" s="80" t="s">
        <v>22</v>
      </c>
      <c r="B15" s="98">
        <v>13413</v>
      </c>
      <c r="C15" s="100">
        <v>15000</v>
      </c>
      <c r="D15" s="72">
        <f t="shared" si="0"/>
        <v>1587</v>
      </c>
      <c r="E15" s="73">
        <f t="shared" si="1"/>
        <v>11.8</v>
      </c>
    </row>
    <row r="16" s="89" customFormat="1" ht="15" customHeight="1" spans="1:5">
      <c r="A16" s="80" t="s">
        <v>23</v>
      </c>
      <c r="B16" s="98">
        <v>2731</v>
      </c>
      <c r="C16" s="100">
        <v>2800</v>
      </c>
      <c r="D16" s="72">
        <f t="shared" si="0"/>
        <v>69</v>
      </c>
      <c r="E16" s="73">
        <f t="shared" si="1"/>
        <v>2.5</v>
      </c>
    </row>
    <row r="17" s="89" customFormat="1" ht="15" customHeight="1" spans="1:5">
      <c r="A17" s="80" t="s">
        <v>24</v>
      </c>
      <c r="B17" s="98">
        <v>332</v>
      </c>
      <c r="C17" s="100">
        <v>0</v>
      </c>
      <c r="D17" s="72">
        <f t="shared" si="0"/>
        <v>-332</v>
      </c>
      <c r="E17" s="73">
        <f t="shared" si="1"/>
        <v>-100</v>
      </c>
    </row>
    <row r="18" s="89" customFormat="1" ht="15" customHeight="1" spans="1:5">
      <c r="A18" s="99" t="s">
        <v>25</v>
      </c>
      <c r="B18" s="98">
        <v>15614</v>
      </c>
      <c r="C18" s="100">
        <v>16000</v>
      </c>
      <c r="D18" s="72">
        <f t="shared" si="0"/>
        <v>386</v>
      </c>
      <c r="E18" s="73">
        <f t="shared" si="1"/>
        <v>2.5</v>
      </c>
    </row>
    <row r="19" s="89" customFormat="1" ht="15" customHeight="1" spans="1:5">
      <c r="A19" s="99" t="s">
        <v>26</v>
      </c>
      <c r="B19" s="98">
        <v>63</v>
      </c>
      <c r="C19" s="100">
        <v>100</v>
      </c>
      <c r="D19" s="72">
        <f t="shared" si="0"/>
        <v>37</v>
      </c>
      <c r="E19" s="73">
        <f t="shared" si="1"/>
        <v>58.7</v>
      </c>
    </row>
    <row r="20" s="89" customFormat="1" ht="15" customHeight="1" spans="1:5">
      <c r="A20" s="99" t="s">
        <v>27</v>
      </c>
      <c r="B20" s="98">
        <v>9</v>
      </c>
      <c r="C20" s="100">
        <v>0</v>
      </c>
      <c r="D20" s="72">
        <f t="shared" si="0"/>
        <v>-9</v>
      </c>
      <c r="E20" s="73">
        <f t="shared" si="1"/>
        <v>-100</v>
      </c>
    </row>
    <row r="21" s="89" customFormat="1" ht="15" customHeight="1" spans="1:5">
      <c r="A21" s="80" t="s">
        <v>28</v>
      </c>
      <c r="B21" s="98">
        <f>B22+B23+B24+B25+B27</f>
        <v>21146</v>
      </c>
      <c r="C21" s="98">
        <f>C22+C23+C24+C25+C27</f>
        <v>26600</v>
      </c>
      <c r="D21" s="72">
        <f t="shared" si="0"/>
        <v>5454</v>
      </c>
      <c r="E21" s="73">
        <f t="shared" si="1"/>
        <v>25.8</v>
      </c>
    </row>
    <row r="22" s="89" customFormat="1" ht="15" customHeight="1" spans="1:5">
      <c r="A22" s="99" t="s">
        <v>29</v>
      </c>
      <c r="B22" s="98">
        <v>13070</v>
      </c>
      <c r="C22" s="101">
        <v>15600</v>
      </c>
      <c r="D22" s="72">
        <f t="shared" ref="D22:D25" si="2">C22-B22</f>
        <v>2530</v>
      </c>
      <c r="E22" s="73">
        <f t="shared" ref="E22:E25" si="3">IF(B22=0,,ROUND(D22/B22*100,1))</f>
        <v>19.4</v>
      </c>
    </row>
    <row r="23" s="89" customFormat="1" ht="15" customHeight="1" spans="1:5">
      <c r="A23" s="80" t="s">
        <v>30</v>
      </c>
      <c r="B23" s="98">
        <v>3445</v>
      </c>
      <c r="C23" s="101">
        <v>5200</v>
      </c>
      <c r="D23" s="72">
        <f t="shared" si="2"/>
        <v>1755</v>
      </c>
      <c r="E23" s="73">
        <f t="shared" si="3"/>
        <v>50.9</v>
      </c>
    </row>
    <row r="24" s="89" customFormat="1" ht="15" customHeight="1" spans="1:5">
      <c r="A24" s="80" t="s">
        <v>31</v>
      </c>
      <c r="B24" s="98">
        <v>333</v>
      </c>
      <c r="C24" s="101">
        <v>800</v>
      </c>
      <c r="D24" s="72">
        <f t="shared" si="2"/>
        <v>467</v>
      </c>
      <c r="E24" s="73">
        <f t="shared" si="3"/>
        <v>140.2</v>
      </c>
    </row>
    <row r="25" s="89" customFormat="1" ht="15" customHeight="1" spans="1:5">
      <c r="A25" s="80" t="s">
        <v>32</v>
      </c>
      <c r="B25" s="98">
        <v>4236</v>
      </c>
      <c r="C25" s="101">
        <v>5000</v>
      </c>
      <c r="D25" s="72">
        <f t="shared" si="2"/>
        <v>764</v>
      </c>
      <c r="E25" s="73">
        <f t="shared" si="3"/>
        <v>18</v>
      </c>
    </row>
    <row r="26" s="89" customFormat="1" ht="15" customHeight="1" spans="1:5">
      <c r="A26" s="80" t="s">
        <v>33</v>
      </c>
      <c r="B26" s="102"/>
      <c r="C26" s="102"/>
      <c r="D26" s="103">
        <f t="shared" ref="D26:D28" si="4">C26-B26</f>
        <v>0</v>
      </c>
      <c r="E26" s="104">
        <f t="shared" ref="E26:E28" si="5">IF(B26=0,,ROUND(D26/B26*100,1))</f>
        <v>0</v>
      </c>
    </row>
    <row r="27" s="89" customFormat="1" ht="15" customHeight="1" spans="1:5">
      <c r="A27" s="80" t="s">
        <v>34</v>
      </c>
      <c r="B27" s="98">
        <v>62</v>
      </c>
      <c r="C27" s="105">
        <v>0</v>
      </c>
      <c r="D27" s="72">
        <f t="shared" si="4"/>
        <v>-62</v>
      </c>
      <c r="E27" s="73">
        <f t="shared" si="5"/>
        <v>-100</v>
      </c>
    </row>
    <row r="28" s="89" customFormat="1" ht="15" customHeight="1" spans="1:5">
      <c r="A28" s="80" t="s">
        <v>35</v>
      </c>
      <c r="B28" s="98"/>
      <c r="C28" s="105">
        <v>0</v>
      </c>
      <c r="D28" s="72">
        <f t="shared" si="4"/>
        <v>0</v>
      </c>
      <c r="E28" s="73">
        <f t="shared" si="5"/>
        <v>0</v>
      </c>
    </row>
    <row r="29" s="89" customFormat="1" ht="15" customHeight="1" spans="1:5">
      <c r="A29" s="80"/>
      <c r="B29" s="102"/>
      <c r="C29" s="102"/>
      <c r="D29" s="103"/>
      <c r="E29" s="104"/>
    </row>
    <row r="30" s="89" customFormat="1" ht="15" customHeight="1" spans="1:5">
      <c r="A30" s="80" t="s">
        <v>36</v>
      </c>
      <c r="B30" s="81"/>
      <c r="C30" s="98">
        <v>70958</v>
      </c>
      <c r="D30" s="103"/>
      <c r="E30" s="104"/>
    </row>
    <row r="31" s="89" customFormat="1" ht="15" customHeight="1" spans="1:5">
      <c r="A31" s="80" t="s">
        <v>37</v>
      </c>
      <c r="B31" s="81"/>
      <c r="C31" s="98">
        <v>80791</v>
      </c>
      <c r="D31" s="103"/>
      <c r="E31" s="104"/>
    </row>
    <row r="32" s="89" customFormat="1" ht="15" customHeight="1" spans="1:5">
      <c r="A32" s="80" t="s">
        <v>38</v>
      </c>
      <c r="B32" s="81"/>
      <c r="C32" s="98">
        <f>23755+6600</f>
        <v>30355</v>
      </c>
      <c r="D32" s="103"/>
      <c r="E32" s="104"/>
    </row>
    <row r="33" s="89" customFormat="1" ht="15" customHeight="1" spans="1:5">
      <c r="A33" s="80" t="s">
        <v>39</v>
      </c>
      <c r="B33" s="81"/>
      <c r="C33" s="98">
        <v>60766</v>
      </c>
      <c r="D33" s="103"/>
      <c r="E33" s="104"/>
    </row>
    <row r="34" s="89" customFormat="1" ht="15" customHeight="1" spans="1:5">
      <c r="A34" s="80" t="s">
        <v>40</v>
      </c>
      <c r="B34" s="81"/>
      <c r="C34" s="98">
        <v>58950</v>
      </c>
      <c r="D34" s="103"/>
      <c r="E34" s="104"/>
    </row>
    <row r="35" s="88" customFormat="1" ht="15" customHeight="1" spans="1:5">
      <c r="A35" s="84" t="s">
        <v>41</v>
      </c>
      <c r="B35" s="85"/>
      <c r="C35" s="98">
        <f>C5+C30+C32+C34+C33+C31</f>
        <v>521820</v>
      </c>
      <c r="D35" s="106"/>
      <c r="E35" s="107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E35"/>
  <sheetViews>
    <sheetView showZeros="0" view="pageBreakPreview" zoomScale="85" zoomScaleNormal="70" workbookViewId="0">
      <selection activeCell="A3" sqref="A3:E33"/>
    </sheetView>
  </sheetViews>
  <sheetFormatPr defaultColWidth="9" defaultRowHeight="13.5" outlineLevelCol="4"/>
  <cols>
    <col min="1" max="1" width="31.125" style="59" customWidth="1"/>
    <col min="2" max="5" width="20.625" style="59" customWidth="1"/>
    <col min="6" max="16384" width="9" style="59"/>
  </cols>
  <sheetData>
    <row r="1" s="57" customFormat="1" ht="25" customHeight="1" spans="1:5">
      <c r="A1" s="61" t="s">
        <v>42</v>
      </c>
      <c r="B1" s="61"/>
      <c r="C1" s="61"/>
      <c r="D1" s="61"/>
      <c r="E1" s="61"/>
    </row>
    <row r="2" s="108" customFormat="1" spans="1:5">
      <c r="A2" s="63"/>
      <c r="B2" s="64"/>
      <c r="C2" s="109"/>
      <c r="D2" s="66"/>
      <c r="E2" s="67" t="s">
        <v>5</v>
      </c>
    </row>
    <row r="3" s="108" customFormat="1" ht="15" customHeight="1" spans="1:5">
      <c r="A3" s="68" t="s">
        <v>43</v>
      </c>
      <c r="B3" s="69" t="s">
        <v>44</v>
      </c>
      <c r="C3" s="69" t="s">
        <v>8</v>
      </c>
      <c r="D3" s="70" t="s">
        <v>45</v>
      </c>
      <c r="E3" s="70"/>
    </row>
    <row r="4" s="108" customFormat="1" ht="15" customHeight="1" spans="1:5">
      <c r="A4" s="68"/>
      <c r="B4" s="69"/>
      <c r="C4" s="69"/>
      <c r="D4" s="70" t="s">
        <v>10</v>
      </c>
      <c r="E4" s="70" t="s">
        <v>11</v>
      </c>
    </row>
    <row r="5" s="88" customFormat="1" ht="15" customHeight="1" spans="1:5">
      <c r="A5" s="71" t="s">
        <v>46</v>
      </c>
      <c r="B5" s="72">
        <f>SUM(B6:B28)</f>
        <v>331770</v>
      </c>
      <c r="C5" s="72">
        <f>SUM(C6:C28)</f>
        <v>352700</v>
      </c>
      <c r="D5" s="72">
        <f t="shared" ref="D5:D29" si="0">C5-B5</f>
        <v>20930</v>
      </c>
      <c r="E5" s="73">
        <f t="shared" ref="E5:E29" si="1">IF(B5=0,,ROUND(D5/B5*100,1))</f>
        <v>6.3</v>
      </c>
    </row>
    <row r="6" s="89" customFormat="1" ht="15" customHeight="1" spans="1:5">
      <c r="A6" s="75" t="s">
        <v>47</v>
      </c>
      <c r="B6" s="76">
        <v>41703</v>
      </c>
      <c r="C6" s="76">
        <v>41234</v>
      </c>
      <c r="D6" s="72">
        <f t="shared" si="0"/>
        <v>-469</v>
      </c>
      <c r="E6" s="73">
        <f t="shared" si="1"/>
        <v>-1.1</v>
      </c>
    </row>
    <row r="7" s="89" customFormat="1" ht="15" customHeight="1" spans="1:5">
      <c r="A7" s="75" t="s">
        <v>48</v>
      </c>
      <c r="B7" s="76"/>
      <c r="C7" s="76">
        <v>30</v>
      </c>
      <c r="D7" s="72">
        <f t="shared" si="0"/>
        <v>30</v>
      </c>
      <c r="E7" s="73">
        <f t="shared" si="1"/>
        <v>0</v>
      </c>
    </row>
    <row r="8" s="89" customFormat="1" ht="15" customHeight="1" spans="1:5">
      <c r="A8" s="75" t="s">
        <v>49</v>
      </c>
      <c r="B8" s="76">
        <v>6308</v>
      </c>
      <c r="C8" s="76">
        <v>8556</v>
      </c>
      <c r="D8" s="72">
        <f t="shared" si="0"/>
        <v>2248</v>
      </c>
      <c r="E8" s="73">
        <f t="shared" si="1"/>
        <v>35.6</v>
      </c>
    </row>
    <row r="9" s="89" customFormat="1" ht="15" customHeight="1" spans="1:5">
      <c r="A9" s="75" t="s">
        <v>50</v>
      </c>
      <c r="B9" s="76">
        <v>69735</v>
      </c>
      <c r="C9" s="76">
        <v>68861</v>
      </c>
      <c r="D9" s="72">
        <f t="shared" si="0"/>
        <v>-874</v>
      </c>
      <c r="E9" s="73">
        <f t="shared" si="1"/>
        <v>-1.3</v>
      </c>
    </row>
    <row r="10" s="89" customFormat="1" ht="15" customHeight="1" spans="1:5">
      <c r="A10" s="78" t="s">
        <v>51</v>
      </c>
      <c r="B10" s="76">
        <v>256</v>
      </c>
      <c r="C10" s="76">
        <v>786</v>
      </c>
      <c r="D10" s="72">
        <f t="shared" si="0"/>
        <v>530</v>
      </c>
      <c r="E10" s="73">
        <f t="shared" si="1"/>
        <v>207</v>
      </c>
    </row>
    <row r="11" s="89" customFormat="1" ht="15" customHeight="1" spans="1:5">
      <c r="A11" s="78" t="s">
        <v>52</v>
      </c>
      <c r="B11" s="76">
        <v>2843</v>
      </c>
      <c r="C11" s="76">
        <v>2083</v>
      </c>
      <c r="D11" s="72">
        <f t="shared" si="0"/>
        <v>-760</v>
      </c>
      <c r="E11" s="73">
        <f t="shared" si="1"/>
        <v>-26.7</v>
      </c>
    </row>
    <row r="12" s="89" customFormat="1" ht="15" customHeight="1" spans="1:5">
      <c r="A12" s="78" t="s">
        <v>53</v>
      </c>
      <c r="B12" s="76">
        <v>41766</v>
      </c>
      <c r="C12" s="76">
        <v>51914</v>
      </c>
      <c r="D12" s="72">
        <f t="shared" si="0"/>
        <v>10148</v>
      </c>
      <c r="E12" s="73">
        <f t="shared" si="1"/>
        <v>24.3</v>
      </c>
    </row>
    <row r="13" s="89" customFormat="1" ht="15" customHeight="1" spans="1:5">
      <c r="A13" s="78" t="s">
        <v>54</v>
      </c>
      <c r="B13" s="76">
        <v>20906</v>
      </c>
      <c r="C13" s="76">
        <f>12927+656</f>
        <v>13583</v>
      </c>
      <c r="D13" s="72">
        <f t="shared" si="0"/>
        <v>-7323</v>
      </c>
      <c r="E13" s="73">
        <f t="shared" si="1"/>
        <v>-35</v>
      </c>
    </row>
    <row r="14" s="89" customFormat="1" ht="15" customHeight="1" spans="1:5">
      <c r="A14" s="78" t="s">
        <v>55</v>
      </c>
      <c r="B14" s="76">
        <v>1542</v>
      </c>
      <c r="C14" s="76">
        <f>500+8606</f>
        <v>9106</v>
      </c>
      <c r="D14" s="72">
        <f t="shared" si="0"/>
        <v>7564</v>
      </c>
      <c r="E14" s="73">
        <f t="shared" si="1"/>
        <v>490.5</v>
      </c>
    </row>
    <row r="15" s="89" customFormat="1" ht="15" customHeight="1" spans="1:5">
      <c r="A15" s="78" t="s">
        <v>56</v>
      </c>
      <c r="B15" s="76">
        <v>52025</v>
      </c>
      <c r="C15" s="76">
        <f>60862</f>
        <v>60862</v>
      </c>
      <c r="D15" s="72">
        <f t="shared" si="0"/>
        <v>8837</v>
      </c>
      <c r="E15" s="73">
        <f t="shared" si="1"/>
        <v>17</v>
      </c>
    </row>
    <row r="16" s="89" customFormat="1" ht="15" customHeight="1" spans="1:5">
      <c r="A16" s="75" t="s">
        <v>57</v>
      </c>
      <c r="B16" s="76">
        <v>14599</v>
      </c>
      <c r="C16" s="76">
        <f>6397+3286+32</f>
        <v>9715</v>
      </c>
      <c r="D16" s="72">
        <f t="shared" si="0"/>
        <v>-4884</v>
      </c>
      <c r="E16" s="73">
        <f t="shared" si="1"/>
        <v>-33.5</v>
      </c>
    </row>
    <row r="17" s="89" customFormat="1" ht="15" customHeight="1" spans="1:5">
      <c r="A17" s="75" t="s">
        <v>58</v>
      </c>
      <c r="B17" s="76">
        <v>1260</v>
      </c>
      <c r="C17" s="76">
        <f>694+301</f>
        <v>995</v>
      </c>
      <c r="D17" s="72">
        <f t="shared" si="0"/>
        <v>-265</v>
      </c>
      <c r="E17" s="73">
        <f t="shared" si="1"/>
        <v>-21</v>
      </c>
    </row>
    <row r="18" s="89" customFormat="1" ht="15" customHeight="1" spans="1:5">
      <c r="A18" s="75" t="s">
        <v>59</v>
      </c>
      <c r="B18" s="76">
        <v>4831</v>
      </c>
      <c r="C18" s="76">
        <v>5193</v>
      </c>
      <c r="D18" s="72">
        <f t="shared" si="0"/>
        <v>362</v>
      </c>
      <c r="E18" s="73">
        <f t="shared" si="1"/>
        <v>7.5</v>
      </c>
    </row>
    <row r="19" s="89" customFormat="1" ht="15" customHeight="1" spans="1:5">
      <c r="A19" s="75" t="s">
        <v>60</v>
      </c>
      <c r="B19" s="76"/>
      <c r="C19" s="76">
        <f>500+15</f>
        <v>515</v>
      </c>
      <c r="D19" s="72">
        <f t="shared" si="0"/>
        <v>515</v>
      </c>
      <c r="E19" s="73">
        <f t="shared" si="1"/>
        <v>0</v>
      </c>
    </row>
    <row r="20" s="89" customFormat="1" ht="15" customHeight="1" spans="1:5">
      <c r="A20" s="75" t="s">
        <v>61</v>
      </c>
      <c r="B20" s="76"/>
      <c r="C20" s="76"/>
      <c r="D20" s="72">
        <f t="shared" si="0"/>
        <v>0</v>
      </c>
      <c r="E20" s="73">
        <f t="shared" si="1"/>
        <v>0</v>
      </c>
    </row>
    <row r="21" s="89" customFormat="1" ht="15" customHeight="1" spans="1:5">
      <c r="A21" s="75" t="s">
        <v>62</v>
      </c>
      <c r="B21" s="76">
        <v>3140</v>
      </c>
      <c r="C21" s="76">
        <f>236+2350</f>
        <v>2586</v>
      </c>
      <c r="D21" s="72">
        <f t="shared" si="0"/>
        <v>-554</v>
      </c>
      <c r="E21" s="73">
        <f t="shared" si="1"/>
        <v>-17.6</v>
      </c>
    </row>
    <row r="22" s="89" customFormat="1" ht="15" customHeight="1" spans="1:5">
      <c r="A22" s="75" t="s">
        <v>63</v>
      </c>
      <c r="B22" s="76">
        <v>51377</v>
      </c>
      <c r="C22" s="76">
        <v>49197</v>
      </c>
      <c r="D22" s="72">
        <f t="shared" si="0"/>
        <v>-2180</v>
      </c>
      <c r="E22" s="73">
        <f t="shared" si="1"/>
        <v>-4.2</v>
      </c>
    </row>
    <row r="23" s="89" customFormat="1" ht="15" customHeight="1" spans="1:5">
      <c r="A23" s="75" t="s">
        <v>64</v>
      </c>
      <c r="B23" s="76"/>
      <c r="C23" s="76"/>
      <c r="D23" s="72">
        <f t="shared" si="0"/>
        <v>0</v>
      </c>
      <c r="E23" s="73">
        <f t="shared" si="1"/>
        <v>0</v>
      </c>
    </row>
    <row r="24" s="89" customFormat="1" ht="15" customHeight="1" spans="1:5">
      <c r="A24" s="75" t="s">
        <v>65</v>
      </c>
      <c r="B24" s="76">
        <v>1949</v>
      </c>
      <c r="C24" s="76">
        <v>1684</v>
      </c>
      <c r="D24" s="72">
        <f t="shared" si="0"/>
        <v>-265</v>
      </c>
      <c r="E24" s="73">
        <f t="shared" si="1"/>
        <v>-13.6</v>
      </c>
    </row>
    <row r="25" s="89" customFormat="1" ht="15" customHeight="1" spans="1:5">
      <c r="A25" s="75" t="s">
        <v>66</v>
      </c>
      <c r="B25" s="76">
        <v>1500</v>
      </c>
      <c r="C25" s="76">
        <v>4000</v>
      </c>
      <c r="D25" s="72">
        <f t="shared" si="0"/>
        <v>2500</v>
      </c>
      <c r="E25" s="73">
        <f t="shared" si="1"/>
        <v>166.7</v>
      </c>
    </row>
    <row r="26" s="89" customFormat="1" ht="15" customHeight="1" spans="1:5">
      <c r="A26" s="75" t="s">
        <v>67</v>
      </c>
      <c r="B26" s="76">
        <v>5030</v>
      </c>
      <c r="C26" s="76">
        <v>6700</v>
      </c>
      <c r="D26" s="72">
        <f t="shared" si="0"/>
        <v>1670</v>
      </c>
      <c r="E26" s="73">
        <f t="shared" si="1"/>
        <v>33.2</v>
      </c>
    </row>
    <row r="27" s="89" customFormat="1" ht="15" customHeight="1" spans="1:5">
      <c r="A27" s="79" t="s">
        <v>68</v>
      </c>
      <c r="B27" s="76">
        <v>11000</v>
      </c>
      <c r="C27" s="76">
        <v>15000</v>
      </c>
      <c r="D27" s="72">
        <f t="shared" si="0"/>
        <v>4000</v>
      </c>
      <c r="E27" s="73">
        <f t="shared" si="1"/>
        <v>36.4</v>
      </c>
    </row>
    <row r="28" s="89" customFormat="1" ht="15" customHeight="1" spans="1:5">
      <c r="A28" s="79" t="s">
        <v>69</v>
      </c>
      <c r="B28" s="76"/>
      <c r="C28" s="76">
        <v>100</v>
      </c>
      <c r="D28" s="72">
        <f t="shared" si="0"/>
        <v>100</v>
      </c>
      <c r="E28" s="73">
        <f t="shared" si="1"/>
        <v>0</v>
      </c>
    </row>
    <row r="29" s="89" customFormat="1" ht="15" customHeight="1" spans="1:5">
      <c r="A29" s="80"/>
      <c r="B29" s="81"/>
      <c r="C29" s="81"/>
      <c r="D29" s="81">
        <f t="shared" si="0"/>
        <v>0</v>
      </c>
      <c r="E29" s="81">
        <f t="shared" si="1"/>
        <v>0</v>
      </c>
    </row>
    <row r="30" s="89" customFormat="1" ht="15" customHeight="1" spans="1:5">
      <c r="A30" s="80" t="s">
        <v>70</v>
      </c>
      <c r="B30" s="81"/>
      <c r="C30" s="82">
        <v>103570</v>
      </c>
      <c r="D30" s="81"/>
      <c r="E30" s="81"/>
    </row>
    <row r="31" s="89" customFormat="1" ht="15" customHeight="1" spans="1:5">
      <c r="A31" s="80" t="s">
        <v>71</v>
      </c>
      <c r="B31" s="81"/>
      <c r="C31" s="82">
        <f>58950+6600</f>
        <v>65550</v>
      </c>
      <c r="D31" s="81"/>
      <c r="E31" s="81"/>
    </row>
    <row r="32" s="89" customFormat="1" ht="15" customHeight="1" spans="1:5">
      <c r="A32" s="80" t="s">
        <v>72</v>
      </c>
      <c r="B32" s="81"/>
      <c r="C32" s="83"/>
      <c r="D32" s="81"/>
      <c r="E32" s="81"/>
    </row>
    <row r="33" s="88" customFormat="1" ht="15" customHeight="1" spans="1:5">
      <c r="A33" s="84" t="s">
        <v>73</v>
      </c>
      <c r="B33" s="85"/>
      <c r="C33" s="86">
        <f>SUM(C30:C32,C5)</f>
        <v>521820</v>
      </c>
      <c r="D33" s="85"/>
      <c r="E33" s="85"/>
    </row>
    <row r="34" s="59" customFormat="1" ht="15" customHeight="1" spans="3:3">
      <c r="C34" s="110"/>
    </row>
    <row r="35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E36"/>
  <sheetViews>
    <sheetView showZeros="0" view="pageBreakPreview" zoomScale="85" zoomScaleNormal="70" workbookViewId="0">
      <selection activeCell="L19" sqref="L19"/>
    </sheetView>
  </sheetViews>
  <sheetFormatPr defaultColWidth="9" defaultRowHeight="14.25" outlineLevelCol="4"/>
  <cols>
    <col min="1" max="1" width="35.25" style="58" customWidth="1"/>
    <col min="2" max="5" width="20.625" style="58" customWidth="1"/>
    <col min="6" max="16384" width="9" style="58"/>
  </cols>
  <sheetData>
    <row r="1" s="57" customFormat="1" ht="25" customHeight="1" spans="1:5">
      <c r="A1" s="90" t="s">
        <v>74</v>
      </c>
      <c r="B1" s="90"/>
      <c r="C1" s="90"/>
      <c r="D1" s="90"/>
      <c r="E1" s="90"/>
    </row>
    <row r="2" s="58" customFormat="1" spans="1:5">
      <c r="A2" s="91"/>
      <c r="B2" s="91"/>
      <c r="C2" s="92"/>
      <c r="D2" s="92"/>
      <c r="E2" s="93" t="s">
        <v>5</v>
      </c>
    </row>
    <row r="3" s="58" customFormat="1" ht="15" customHeight="1" spans="1:5">
      <c r="A3" s="94" t="s">
        <v>6</v>
      </c>
      <c r="B3" s="94" t="s">
        <v>7</v>
      </c>
      <c r="C3" s="94" t="s">
        <v>8</v>
      </c>
      <c r="D3" s="95" t="s">
        <v>9</v>
      </c>
      <c r="E3" s="95"/>
    </row>
    <row r="4" s="88" customFormat="1" ht="15" customHeight="1" spans="1:5">
      <c r="A4" s="96"/>
      <c r="B4" s="96"/>
      <c r="C4" s="96"/>
      <c r="D4" s="95" t="s">
        <v>10</v>
      </c>
      <c r="E4" s="95" t="s">
        <v>11</v>
      </c>
    </row>
    <row r="5" s="88" customFormat="1" ht="15" customHeight="1" spans="1:5">
      <c r="A5" s="97" t="s">
        <v>12</v>
      </c>
      <c r="B5" s="98">
        <f>B6+B21</f>
        <v>200040</v>
      </c>
      <c r="C5" s="98">
        <f>C6+C21</f>
        <v>220000</v>
      </c>
      <c r="D5" s="72">
        <f t="shared" ref="D5:D28" si="0">C5-B5</f>
        <v>19960</v>
      </c>
      <c r="E5" s="73">
        <f t="shared" ref="E5:E28" si="1">IF(B5=0,,ROUND(D5/B5*100,1))</f>
        <v>10</v>
      </c>
    </row>
    <row r="6" s="89" customFormat="1" ht="15" customHeight="1" spans="1:5">
      <c r="A6" s="99" t="s">
        <v>13</v>
      </c>
      <c r="B6" s="98">
        <f>SUM(B7:B20)</f>
        <v>178894</v>
      </c>
      <c r="C6" s="98">
        <f>SUM(C7:C20)</f>
        <v>193400</v>
      </c>
      <c r="D6" s="72">
        <f t="shared" si="0"/>
        <v>14506</v>
      </c>
      <c r="E6" s="73">
        <f t="shared" si="1"/>
        <v>8.1</v>
      </c>
    </row>
    <row r="7" s="89" customFormat="1" ht="15" customHeight="1" spans="1:5">
      <c r="A7" s="80" t="s">
        <v>14</v>
      </c>
      <c r="B7" s="98">
        <v>79220</v>
      </c>
      <c r="C7" s="100">
        <v>83500</v>
      </c>
      <c r="D7" s="72">
        <f t="shared" si="0"/>
        <v>4280</v>
      </c>
      <c r="E7" s="73">
        <f t="shared" si="1"/>
        <v>5.4</v>
      </c>
    </row>
    <row r="8" s="89" customFormat="1" ht="15" customHeight="1" spans="1:5">
      <c r="A8" s="80" t="s">
        <v>15</v>
      </c>
      <c r="B8" s="98">
        <v>14860</v>
      </c>
      <c r="C8" s="100">
        <v>16500</v>
      </c>
      <c r="D8" s="72">
        <f t="shared" si="0"/>
        <v>1640</v>
      </c>
      <c r="E8" s="73">
        <f t="shared" si="1"/>
        <v>11</v>
      </c>
    </row>
    <row r="9" s="89" customFormat="1" ht="15" customHeight="1" spans="1:5">
      <c r="A9" s="80" t="s">
        <v>16</v>
      </c>
      <c r="B9" s="98">
        <v>9271</v>
      </c>
      <c r="C9" s="100">
        <v>7800</v>
      </c>
      <c r="D9" s="72">
        <f t="shared" si="0"/>
        <v>-1471</v>
      </c>
      <c r="E9" s="73">
        <f t="shared" si="1"/>
        <v>-15.9</v>
      </c>
    </row>
    <row r="10" s="89" customFormat="1" ht="15" customHeight="1" spans="1:5">
      <c r="A10" s="80" t="s">
        <v>17</v>
      </c>
      <c r="B10" s="98">
        <v>0</v>
      </c>
      <c r="C10" s="100">
        <v>0</v>
      </c>
      <c r="D10" s="72">
        <f t="shared" si="0"/>
        <v>0</v>
      </c>
      <c r="E10" s="73">
        <f t="shared" si="1"/>
        <v>0</v>
      </c>
    </row>
    <row r="11" s="89" customFormat="1" ht="15" customHeight="1" spans="1:5">
      <c r="A11" s="80" t="s">
        <v>18</v>
      </c>
      <c r="B11" s="98">
        <v>13840</v>
      </c>
      <c r="C11" s="100">
        <v>16500</v>
      </c>
      <c r="D11" s="72">
        <f t="shared" si="0"/>
        <v>2660</v>
      </c>
      <c r="E11" s="73">
        <f t="shared" si="1"/>
        <v>19.2</v>
      </c>
    </row>
    <row r="12" s="89" customFormat="1" ht="15" customHeight="1" spans="1:5">
      <c r="A12" s="80" t="s">
        <v>19</v>
      </c>
      <c r="B12" s="98">
        <v>10532</v>
      </c>
      <c r="C12" s="100">
        <v>13500</v>
      </c>
      <c r="D12" s="72">
        <f t="shared" si="0"/>
        <v>2968</v>
      </c>
      <c r="E12" s="73">
        <f t="shared" si="1"/>
        <v>28.2</v>
      </c>
    </row>
    <row r="13" s="89" customFormat="1" ht="15" customHeight="1" spans="1:5">
      <c r="A13" s="80" t="s">
        <v>20</v>
      </c>
      <c r="B13" s="98">
        <v>3628</v>
      </c>
      <c r="C13" s="100">
        <v>4500</v>
      </c>
      <c r="D13" s="72">
        <f t="shared" si="0"/>
        <v>872</v>
      </c>
      <c r="E13" s="73">
        <f t="shared" si="1"/>
        <v>24</v>
      </c>
    </row>
    <row r="14" s="89" customFormat="1" ht="15" customHeight="1" spans="1:5">
      <c r="A14" s="80" t="s">
        <v>21</v>
      </c>
      <c r="B14" s="98">
        <v>15381</v>
      </c>
      <c r="C14" s="100">
        <v>17200</v>
      </c>
      <c r="D14" s="72">
        <f t="shared" si="0"/>
        <v>1819</v>
      </c>
      <c r="E14" s="73">
        <f t="shared" si="1"/>
        <v>11.8</v>
      </c>
    </row>
    <row r="15" s="89" customFormat="1" ht="15" customHeight="1" spans="1:5">
      <c r="A15" s="80" t="s">
        <v>22</v>
      </c>
      <c r="B15" s="98">
        <v>13413</v>
      </c>
      <c r="C15" s="100">
        <v>15000</v>
      </c>
      <c r="D15" s="72">
        <f t="shared" si="0"/>
        <v>1587</v>
      </c>
      <c r="E15" s="73">
        <f t="shared" si="1"/>
        <v>11.8</v>
      </c>
    </row>
    <row r="16" s="89" customFormat="1" ht="15" customHeight="1" spans="1:5">
      <c r="A16" s="80" t="s">
        <v>23</v>
      </c>
      <c r="B16" s="98">
        <v>2731</v>
      </c>
      <c r="C16" s="100">
        <v>2800</v>
      </c>
      <c r="D16" s="72">
        <f t="shared" si="0"/>
        <v>69</v>
      </c>
      <c r="E16" s="73">
        <f t="shared" si="1"/>
        <v>2.5</v>
      </c>
    </row>
    <row r="17" s="89" customFormat="1" ht="15" customHeight="1" spans="1:5">
      <c r="A17" s="80" t="s">
        <v>24</v>
      </c>
      <c r="B17" s="98">
        <v>332</v>
      </c>
      <c r="C17" s="100">
        <v>0</v>
      </c>
      <c r="D17" s="72">
        <f t="shared" si="0"/>
        <v>-332</v>
      </c>
      <c r="E17" s="73">
        <f t="shared" si="1"/>
        <v>-100</v>
      </c>
    </row>
    <row r="18" s="89" customFormat="1" ht="15" customHeight="1" spans="1:5">
      <c r="A18" s="99" t="s">
        <v>25</v>
      </c>
      <c r="B18" s="98">
        <v>15614</v>
      </c>
      <c r="C18" s="100">
        <v>16000</v>
      </c>
      <c r="D18" s="72">
        <f t="shared" si="0"/>
        <v>386</v>
      </c>
      <c r="E18" s="73">
        <f t="shared" si="1"/>
        <v>2.5</v>
      </c>
    </row>
    <row r="19" s="89" customFormat="1" ht="15" customHeight="1" spans="1:5">
      <c r="A19" s="99" t="s">
        <v>26</v>
      </c>
      <c r="B19" s="98">
        <v>63</v>
      </c>
      <c r="C19" s="100">
        <v>100</v>
      </c>
      <c r="D19" s="72">
        <f t="shared" si="0"/>
        <v>37</v>
      </c>
      <c r="E19" s="73">
        <f t="shared" si="1"/>
        <v>58.7</v>
      </c>
    </row>
    <row r="20" s="89" customFormat="1" ht="15" customHeight="1" spans="1:5">
      <c r="A20" s="99" t="s">
        <v>27</v>
      </c>
      <c r="B20" s="98">
        <v>9</v>
      </c>
      <c r="C20" s="100">
        <v>0</v>
      </c>
      <c r="D20" s="72">
        <f t="shared" si="0"/>
        <v>-9</v>
      </c>
      <c r="E20" s="73">
        <f t="shared" si="1"/>
        <v>-100</v>
      </c>
    </row>
    <row r="21" s="89" customFormat="1" ht="15" customHeight="1" spans="1:5">
      <c r="A21" s="80" t="s">
        <v>28</v>
      </c>
      <c r="B21" s="98">
        <f>B22+B23+B24+B25+B27</f>
        <v>21146</v>
      </c>
      <c r="C21" s="98">
        <f>C22+C23+C24+C25+C27</f>
        <v>26600</v>
      </c>
      <c r="D21" s="72">
        <f t="shared" si="0"/>
        <v>5454</v>
      </c>
      <c r="E21" s="73">
        <f t="shared" si="1"/>
        <v>25.8</v>
      </c>
    </row>
    <row r="22" s="89" customFormat="1" ht="15" customHeight="1" spans="1:5">
      <c r="A22" s="99" t="s">
        <v>29</v>
      </c>
      <c r="B22" s="98">
        <v>13070</v>
      </c>
      <c r="C22" s="101">
        <v>15600</v>
      </c>
      <c r="D22" s="72">
        <f t="shared" si="0"/>
        <v>2530</v>
      </c>
      <c r="E22" s="73">
        <f t="shared" si="1"/>
        <v>19.4</v>
      </c>
    </row>
    <row r="23" s="89" customFormat="1" ht="15" customHeight="1" spans="1:5">
      <c r="A23" s="80" t="s">
        <v>30</v>
      </c>
      <c r="B23" s="98">
        <v>3445</v>
      </c>
      <c r="C23" s="101">
        <v>5200</v>
      </c>
      <c r="D23" s="72">
        <f t="shared" si="0"/>
        <v>1755</v>
      </c>
      <c r="E23" s="73">
        <f t="shared" si="1"/>
        <v>50.9</v>
      </c>
    </row>
    <row r="24" s="89" customFormat="1" ht="15" customHeight="1" spans="1:5">
      <c r="A24" s="80" t="s">
        <v>31</v>
      </c>
      <c r="B24" s="98">
        <v>333</v>
      </c>
      <c r="C24" s="101">
        <v>800</v>
      </c>
      <c r="D24" s="72">
        <f t="shared" si="0"/>
        <v>467</v>
      </c>
      <c r="E24" s="73">
        <f t="shared" si="1"/>
        <v>140.2</v>
      </c>
    </row>
    <row r="25" s="89" customFormat="1" ht="15" customHeight="1" spans="1:5">
      <c r="A25" s="80" t="s">
        <v>32</v>
      </c>
      <c r="B25" s="98">
        <v>4236</v>
      </c>
      <c r="C25" s="101">
        <v>5000</v>
      </c>
      <c r="D25" s="72">
        <f t="shared" si="0"/>
        <v>764</v>
      </c>
      <c r="E25" s="73">
        <f t="shared" si="1"/>
        <v>18</v>
      </c>
    </row>
    <row r="26" s="89" customFormat="1" ht="15" customHeight="1" spans="1:5">
      <c r="A26" s="80" t="s">
        <v>33</v>
      </c>
      <c r="B26" s="102"/>
      <c r="C26" s="102"/>
      <c r="D26" s="103">
        <f t="shared" si="0"/>
        <v>0</v>
      </c>
      <c r="E26" s="104">
        <f t="shared" si="1"/>
        <v>0</v>
      </c>
    </row>
    <row r="27" s="89" customFormat="1" ht="15" customHeight="1" spans="1:5">
      <c r="A27" s="80" t="s">
        <v>34</v>
      </c>
      <c r="B27" s="98">
        <v>62</v>
      </c>
      <c r="C27" s="105">
        <v>0</v>
      </c>
      <c r="D27" s="72">
        <f t="shared" si="0"/>
        <v>-62</v>
      </c>
      <c r="E27" s="73">
        <f t="shared" si="1"/>
        <v>-100</v>
      </c>
    </row>
    <row r="28" s="89" customFormat="1" ht="15" customHeight="1" spans="1:5">
      <c r="A28" s="80" t="s">
        <v>35</v>
      </c>
      <c r="B28" s="98"/>
      <c r="C28" s="105">
        <v>0</v>
      </c>
      <c r="D28" s="72">
        <f t="shared" si="0"/>
        <v>0</v>
      </c>
      <c r="E28" s="73">
        <f t="shared" si="1"/>
        <v>0</v>
      </c>
    </row>
    <row r="29" s="89" customFormat="1" ht="15" customHeight="1" spans="1:5">
      <c r="A29" s="80"/>
      <c r="B29" s="102"/>
      <c r="C29" s="102"/>
      <c r="D29" s="103"/>
      <c r="E29" s="104"/>
    </row>
    <row r="30" s="89" customFormat="1" ht="15" customHeight="1" spans="1:5">
      <c r="A30" s="80" t="s">
        <v>36</v>
      </c>
      <c r="B30" s="81"/>
      <c r="C30" s="98">
        <v>70958</v>
      </c>
      <c r="D30" s="103"/>
      <c r="E30" s="104"/>
    </row>
    <row r="31" s="89" customFormat="1" ht="15" customHeight="1" spans="1:5">
      <c r="A31" s="80" t="s">
        <v>37</v>
      </c>
      <c r="B31" s="81"/>
      <c r="C31" s="98">
        <v>80791</v>
      </c>
      <c r="D31" s="103"/>
      <c r="E31" s="104"/>
    </row>
    <row r="32" s="89" customFormat="1" ht="15" customHeight="1" spans="1:5">
      <c r="A32" s="80" t="s">
        <v>38</v>
      </c>
      <c r="B32" s="81"/>
      <c r="C32" s="98">
        <f>23755+6600</f>
        <v>30355</v>
      </c>
      <c r="D32" s="103"/>
      <c r="E32" s="104"/>
    </row>
    <row r="33" s="89" customFormat="1" ht="15" customHeight="1" spans="1:5">
      <c r="A33" s="80" t="s">
        <v>39</v>
      </c>
      <c r="B33" s="81"/>
      <c r="C33" s="98">
        <v>60766</v>
      </c>
      <c r="D33" s="103"/>
      <c r="E33" s="104"/>
    </row>
    <row r="34" s="89" customFormat="1" ht="15" customHeight="1" spans="1:5">
      <c r="A34" s="80" t="s">
        <v>40</v>
      </c>
      <c r="B34" s="81"/>
      <c r="C34" s="98">
        <v>58950</v>
      </c>
      <c r="D34" s="103"/>
      <c r="E34" s="104"/>
    </row>
    <row r="35" s="89" customFormat="1" ht="15" customHeight="1" spans="1:5">
      <c r="A35" s="84" t="s">
        <v>41</v>
      </c>
      <c r="B35" s="85"/>
      <c r="C35" s="98">
        <f>C5+C30+C32+C34+C33+C31</f>
        <v>521820</v>
      </c>
      <c r="D35" s="106"/>
      <c r="E35" s="107"/>
    </row>
    <row r="36" s="58" customFormat="1" spans="3:3">
      <c r="C36" s="87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275" bottom="0.354166666666667" header="0.196527777777778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J39"/>
  <sheetViews>
    <sheetView workbookViewId="0">
      <selection activeCell="I10" sqref="I10"/>
    </sheetView>
  </sheetViews>
  <sheetFormatPr defaultColWidth="9" defaultRowHeight="14.25"/>
  <cols>
    <col min="1" max="1" width="32.875" style="58" customWidth="1"/>
    <col min="2" max="5" width="20.625" style="58" customWidth="1"/>
    <col min="6" max="6" width="10.375" style="60"/>
    <col min="7" max="10" width="9" style="60"/>
    <col min="11" max="16384" width="9" style="58"/>
  </cols>
  <sheetData>
    <row r="1" s="57" customFormat="1" ht="25" customHeight="1" spans="1:10">
      <c r="A1" s="61" t="s">
        <v>75</v>
      </c>
      <c r="B1" s="61"/>
      <c r="C1" s="61"/>
      <c r="D1" s="61"/>
      <c r="E1" s="61"/>
      <c r="F1" s="62"/>
      <c r="G1" s="62"/>
      <c r="H1" s="62"/>
      <c r="I1" s="62"/>
      <c r="J1" s="62"/>
    </row>
    <row r="2" s="58" customFormat="1" spans="1:10">
      <c r="A2" s="63"/>
      <c r="B2" s="64"/>
      <c r="C2" s="65"/>
      <c r="D2" s="66"/>
      <c r="E2" s="67" t="s">
        <v>5</v>
      </c>
      <c r="F2" s="60"/>
      <c r="G2" s="60"/>
      <c r="H2" s="60"/>
      <c r="I2" s="60"/>
      <c r="J2" s="60"/>
    </row>
    <row r="3" s="58" customFormat="1" ht="15" customHeight="1" spans="1:10">
      <c r="A3" s="68" t="s">
        <v>43</v>
      </c>
      <c r="B3" s="69" t="s">
        <v>44</v>
      </c>
      <c r="C3" s="69" t="s">
        <v>8</v>
      </c>
      <c r="D3" s="70" t="s">
        <v>45</v>
      </c>
      <c r="E3" s="70"/>
      <c r="F3" s="60"/>
      <c r="G3" s="60"/>
      <c r="H3" s="60"/>
      <c r="I3" s="60"/>
      <c r="J3" s="60"/>
    </row>
    <row r="4" s="58" customFormat="1" ht="15" customHeight="1" spans="1:10">
      <c r="A4" s="68"/>
      <c r="B4" s="69"/>
      <c r="C4" s="69"/>
      <c r="D4" s="70" t="s">
        <v>10</v>
      </c>
      <c r="E4" s="70" t="s">
        <v>11</v>
      </c>
      <c r="F4" s="60"/>
      <c r="G4" s="60"/>
      <c r="H4" s="60"/>
      <c r="I4" s="60"/>
      <c r="J4" s="60"/>
    </row>
    <row r="5" s="58" customFormat="1" ht="15" customHeight="1" spans="1:10">
      <c r="A5" s="71" t="s">
        <v>46</v>
      </c>
      <c r="B5" s="72">
        <f>SUM(B6:B28)</f>
        <v>331770</v>
      </c>
      <c r="C5" s="72">
        <f>SUM(C6:C28)</f>
        <v>352700</v>
      </c>
      <c r="D5" s="72">
        <f t="shared" ref="D5:D29" si="0">C5-B5</f>
        <v>20930</v>
      </c>
      <c r="E5" s="73">
        <f t="shared" ref="E5:E29" si="1">IF(B5=0,,ROUND(D5/B5*100,1))</f>
        <v>6.3</v>
      </c>
      <c r="F5" s="74"/>
      <c r="G5" s="74"/>
      <c r="H5" s="60"/>
      <c r="I5" s="60"/>
      <c r="J5" s="60"/>
    </row>
    <row r="6" s="59" customFormat="1" ht="15" customHeight="1" spans="1:10">
      <c r="A6" s="75" t="s">
        <v>47</v>
      </c>
      <c r="B6" s="76">
        <v>41703</v>
      </c>
      <c r="C6" s="76">
        <v>41234</v>
      </c>
      <c r="D6" s="72">
        <f t="shared" si="0"/>
        <v>-469</v>
      </c>
      <c r="E6" s="73">
        <f t="shared" si="1"/>
        <v>-1.1</v>
      </c>
      <c r="F6" s="77"/>
      <c r="G6" s="77"/>
      <c r="H6" s="21"/>
      <c r="I6" s="21"/>
      <c r="J6" s="21"/>
    </row>
    <row r="7" s="59" customFormat="1" ht="15" customHeight="1" spans="1:10">
      <c r="A7" s="75" t="s">
        <v>48</v>
      </c>
      <c r="B7" s="76"/>
      <c r="C7" s="76">
        <v>30</v>
      </c>
      <c r="D7" s="72">
        <f t="shared" si="0"/>
        <v>30</v>
      </c>
      <c r="E7" s="73">
        <f t="shared" si="1"/>
        <v>0</v>
      </c>
      <c r="F7" s="77"/>
      <c r="G7" s="77"/>
      <c r="H7" s="21"/>
      <c r="I7" s="21"/>
      <c r="J7" s="21"/>
    </row>
    <row r="8" s="59" customFormat="1" ht="15" customHeight="1" spans="1:10">
      <c r="A8" s="75" t="s">
        <v>49</v>
      </c>
      <c r="B8" s="76">
        <v>6308</v>
      </c>
      <c r="C8" s="76">
        <v>8556</v>
      </c>
      <c r="D8" s="72">
        <f t="shared" si="0"/>
        <v>2248</v>
      </c>
      <c r="E8" s="73">
        <f t="shared" si="1"/>
        <v>35.6</v>
      </c>
      <c r="F8" s="77"/>
      <c r="G8" s="77"/>
      <c r="H8" s="21"/>
      <c r="I8" s="21"/>
      <c r="J8" s="21"/>
    </row>
    <row r="9" s="59" customFormat="1" ht="15" customHeight="1" spans="1:10">
      <c r="A9" s="75" t="s">
        <v>50</v>
      </c>
      <c r="B9" s="76">
        <v>69735</v>
      </c>
      <c r="C9" s="76">
        <v>68861</v>
      </c>
      <c r="D9" s="72">
        <f t="shared" si="0"/>
        <v>-874</v>
      </c>
      <c r="E9" s="73">
        <f t="shared" si="1"/>
        <v>-1.3</v>
      </c>
      <c r="F9" s="77"/>
      <c r="G9" s="77"/>
      <c r="H9" s="21"/>
      <c r="I9" s="21"/>
      <c r="J9" s="21"/>
    </row>
    <row r="10" s="59" customFormat="1" ht="15" customHeight="1" spans="1:10">
      <c r="A10" s="78" t="s">
        <v>51</v>
      </c>
      <c r="B10" s="76">
        <v>256</v>
      </c>
      <c r="C10" s="76">
        <v>786</v>
      </c>
      <c r="D10" s="72">
        <f t="shared" si="0"/>
        <v>530</v>
      </c>
      <c r="E10" s="73">
        <f t="shared" si="1"/>
        <v>207</v>
      </c>
      <c r="F10" s="77"/>
      <c r="G10" s="77"/>
      <c r="H10" s="21"/>
      <c r="I10" s="21"/>
      <c r="J10" s="21"/>
    </row>
    <row r="11" s="59" customFormat="1" ht="15" customHeight="1" spans="1:10">
      <c r="A11" s="78" t="s">
        <v>52</v>
      </c>
      <c r="B11" s="76">
        <v>2843</v>
      </c>
      <c r="C11" s="76">
        <v>2083</v>
      </c>
      <c r="D11" s="72">
        <f t="shared" si="0"/>
        <v>-760</v>
      </c>
      <c r="E11" s="73">
        <f t="shared" si="1"/>
        <v>-26.7</v>
      </c>
      <c r="F11" s="77"/>
      <c r="G11" s="77"/>
      <c r="H11" s="21"/>
      <c r="I11" s="21"/>
      <c r="J11" s="21"/>
    </row>
    <row r="12" s="59" customFormat="1" ht="15" customHeight="1" spans="1:10">
      <c r="A12" s="78" t="s">
        <v>53</v>
      </c>
      <c r="B12" s="76">
        <v>41766</v>
      </c>
      <c r="C12" s="76">
        <v>51914</v>
      </c>
      <c r="D12" s="72">
        <f t="shared" si="0"/>
        <v>10148</v>
      </c>
      <c r="E12" s="73">
        <f t="shared" si="1"/>
        <v>24.3</v>
      </c>
      <c r="F12" s="77"/>
      <c r="G12" s="77"/>
      <c r="H12" s="21"/>
      <c r="I12" s="21"/>
      <c r="J12" s="21"/>
    </row>
    <row r="13" s="59" customFormat="1" ht="15" customHeight="1" spans="1:10">
      <c r="A13" s="78" t="s">
        <v>54</v>
      </c>
      <c r="B13" s="76">
        <v>20906</v>
      </c>
      <c r="C13" s="76">
        <f>12927+656</f>
        <v>13583</v>
      </c>
      <c r="D13" s="72">
        <f t="shared" si="0"/>
        <v>-7323</v>
      </c>
      <c r="E13" s="73">
        <f t="shared" si="1"/>
        <v>-35</v>
      </c>
      <c r="F13" s="77"/>
      <c r="G13" s="77"/>
      <c r="H13" s="21"/>
      <c r="I13" s="21"/>
      <c r="J13" s="21"/>
    </row>
    <row r="14" s="59" customFormat="1" ht="15" customHeight="1" spans="1:10">
      <c r="A14" s="78" t="s">
        <v>55</v>
      </c>
      <c r="B14" s="76">
        <v>1542</v>
      </c>
      <c r="C14" s="76">
        <f>500+8606</f>
        <v>9106</v>
      </c>
      <c r="D14" s="72">
        <f t="shared" si="0"/>
        <v>7564</v>
      </c>
      <c r="E14" s="73">
        <f t="shared" si="1"/>
        <v>490.5</v>
      </c>
      <c r="F14" s="77"/>
      <c r="G14" s="77"/>
      <c r="H14" s="21"/>
      <c r="I14" s="21"/>
      <c r="J14" s="21"/>
    </row>
    <row r="15" s="59" customFormat="1" ht="15" customHeight="1" spans="1:10">
      <c r="A15" s="78" t="s">
        <v>56</v>
      </c>
      <c r="B15" s="76">
        <v>52025</v>
      </c>
      <c r="C15" s="76">
        <f>60862</f>
        <v>60862</v>
      </c>
      <c r="D15" s="72">
        <f t="shared" si="0"/>
        <v>8837</v>
      </c>
      <c r="E15" s="73">
        <f t="shared" si="1"/>
        <v>17</v>
      </c>
      <c r="F15" s="77"/>
      <c r="G15" s="77"/>
      <c r="H15" s="21"/>
      <c r="I15" s="21"/>
      <c r="J15" s="21"/>
    </row>
    <row r="16" s="59" customFormat="1" ht="15" customHeight="1" spans="1:10">
      <c r="A16" s="75" t="s">
        <v>57</v>
      </c>
      <c r="B16" s="76">
        <v>14599</v>
      </c>
      <c r="C16" s="76">
        <f>6397+3286+32</f>
        <v>9715</v>
      </c>
      <c r="D16" s="72">
        <f t="shared" si="0"/>
        <v>-4884</v>
      </c>
      <c r="E16" s="73">
        <f t="shared" si="1"/>
        <v>-33.5</v>
      </c>
      <c r="F16" s="77"/>
      <c r="G16" s="77"/>
      <c r="H16" s="21"/>
      <c r="I16" s="21"/>
      <c r="J16" s="21"/>
    </row>
    <row r="17" s="59" customFormat="1" ht="15" customHeight="1" spans="1:10">
      <c r="A17" s="75" t="s">
        <v>58</v>
      </c>
      <c r="B17" s="76">
        <v>1260</v>
      </c>
      <c r="C17" s="76">
        <f>694+301</f>
        <v>995</v>
      </c>
      <c r="D17" s="72">
        <f t="shared" si="0"/>
        <v>-265</v>
      </c>
      <c r="E17" s="73">
        <f t="shared" si="1"/>
        <v>-21</v>
      </c>
      <c r="F17" s="77"/>
      <c r="G17" s="77"/>
      <c r="H17" s="21"/>
      <c r="I17" s="21"/>
      <c r="J17" s="21"/>
    </row>
    <row r="18" s="59" customFormat="1" ht="15" customHeight="1" spans="1:10">
      <c r="A18" s="75" t="s">
        <v>59</v>
      </c>
      <c r="B18" s="76">
        <v>4831</v>
      </c>
      <c r="C18" s="76">
        <v>5193</v>
      </c>
      <c r="D18" s="72">
        <f t="shared" si="0"/>
        <v>362</v>
      </c>
      <c r="E18" s="73">
        <f t="shared" si="1"/>
        <v>7.5</v>
      </c>
      <c r="F18" s="77"/>
      <c r="G18" s="77"/>
      <c r="H18" s="21"/>
      <c r="I18" s="21"/>
      <c r="J18" s="21"/>
    </row>
    <row r="19" s="59" customFormat="1" ht="15" customHeight="1" spans="1:10">
      <c r="A19" s="75" t="s">
        <v>60</v>
      </c>
      <c r="B19" s="76"/>
      <c r="C19" s="76">
        <f>500+15</f>
        <v>515</v>
      </c>
      <c r="D19" s="72">
        <f t="shared" si="0"/>
        <v>515</v>
      </c>
      <c r="E19" s="73">
        <f t="shared" si="1"/>
        <v>0</v>
      </c>
      <c r="F19" s="77"/>
      <c r="G19" s="77"/>
      <c r="H19" s="21"/>
      <c r="I19" s="21"/>
      <c r="J19" s="21"/>
    </row>
    <row r="20" s="59" customFormat="1" ht="15" customHeight="1" spans="1:10">
      <c r="A20" s="75" t="s">
        <v>61</v>
      </c>
      <c r="B20" s="76"/>
      <c r="C20" s="76"/>
      <c r="D20" s="72">
        <f t="shared" si="0"/>
        <v>0</v>
      </c>
      <c r="E20" s="73">
        <f t="shared" si="1"/>
        <v>0</v>
      </c>
      <c r="F20" s="77"/>
      <c r="G20" s="77"/>
      <c r="H20" s="21"/>
      <c r="I20" s="21"/>
      <c r="J20" s="21"/>
    </row>
    <row r="21" s="59" customFormat="1" ht="15" customHeight="1" spans="1:10">
      <c r="A21" s="75" t="s">
        <v>62</v>
      </c>
      <c r="B21" s="76">
        <v>3140</v>
      </c>
      <c r="C21" s="76">
        <f>236+2350</f>
        <v>2586</v>
      </c>
      <c r="D21" s="72">
        <f t="shared" si="0"/>
        <v>-554</v>
      </c>
      <c r="E21" s="73">
        <f t="shared" si="1"/>
        <v>-17.6</v>
      </c>
      <c r="F21" s="77"/>
      <c r="G21" s="77"/>
      <c r="H21" s="21"/>
      <c r="I21" s="21"/>
      <c r="J21" s="21"/>
    </row>
    <row r="22" s="59" customFormat="1" ht="15" customHeight="1" spans="1:10">
      <c r="A22" s="75" t="s">
        <v>63</v>
      </c>
      <c r="B22" s="76">
        <v>51377</v>
      </c>
      <c r="C22" s="76">
        <v>49197</v>
      </c>
      <c r="D22" s="72">
        <f t="shared" si="0"/>
        <v>-2180</v>
      </c>
      <c r="E22" s="73">
        <f t="shared" si="1"/>
        <v>-4.2</v>
      </c>
      <c r="F22" s="77"/>
      <c r="G22" s="77"/>
      <c r="H22" s="21"/>
      <c r="I22" s="21"/>
      <c r="J22" s="21"/>
    </row>
    <row r="23" s="59" customFormat="1" ht="15" customHeight="1" spans="1:10">
      <c r="A23" s="75" t="s">
        <v>64</v>
      </c>
      <c r="B23" s="76"/>
      <c r="C23" s="76"/>
      <c r="D23" s="72">
        <f t="shared" si="0"/>
        <v>0</v>
      </c>
      <c r="E23" s="73">
        <f t="shared" si="1"/>
        <v>0</v>
      </c>
      <c r="F23" s="77"/>
      <c r="G23" s="77"/>
      <c r="H23" s="21"/>
      <c r="I23" s="21"/>
      <c r="J23" s="21"/>
    </row>
    <row r="24" s="59" customFormat="1" ht="15" customHeight="1" spans="1:10">
      <c r="A24" s="75" t="s">
        <v>65</v>
      </c>
      <c r="B24" s="76">
        <v>1949</v>
      </c>
      <c r="C24" s="76">
        <v>1684</v>
      </c>
      <c r="D24" s="72">
        <f t="shared" si="0"/>
        <v>-265</v>
      </c>
      <c r="E24" s="73">
        <f t="shared" si="1"/>
        <v>-13.6</v>
      </c>
      <c r="F24" s="77"/>
      <c r="G24" s="77"/>
      <c r="H24" s="21"/>
      <c r="I24" s="21"/>
      <c r="J24" s="21"/>
    </row>
    <row r="25" s="59" customFormat="1" ht="15" customHeight="1" spans="1:10">
      <c r="A25" s="75" t="s">
        <v>66</v>
      </c>
      <c r="B25" s="76">
        <v>1500</v>
      </c>
      <c r="C25" s="76">
        <v>4000</v>
      </c>
      <c r="D25" s="72">
        <f t="shared" si="0"/>
        <v>2500</v>
      </c>
      <c r="E25" s="73">
        <f t="shared" si="1"/>
        <v>166.7</v>
      </c>
      <c r="F25" s="77"/>
      <c r="G25" s="77"/>
      <c r="H25" s="21"/>
      <c r="I25" s="21"/>
      <c r="J25" s="21"/>
    </row>
    <row r="26" s="59" customFormat="1" ht="15" customHeight="1" spans="1:10">
      <c r="A26" s="75" t="s">
        <v>67</v>
      </c>
      <c r="B26" s="76">
        <v>5030</v>
      </c>
      <c r="C26" s="76">
        <v>6700</v>
      </c>
      <c r="D26" s="72">
        <f t="shared" si="0"/>
        <v>1670</v>
      </c>
      <c r="E26" s="73">
        <f t="shared" si="1"/>
        <v>33.2</v>
      </c>
      <c r="F26" s="77"/>
      <c r="G26" s="77"/>
      <c r="H26" s="21"/>
      <c r="I26" s="21"/>
      <c r="J26" s="21"/>
    </row>
    <row r="27" s="59" customFormat="1" ht="15" customHeight="1" spans="1:10">
      <c r="A27" s="79" t="s">
        <v>68</v>
      </c>
      <c r="B27" s="76">
        <v>11000</v>
      </c>
      <c r="C27" s="76">
        <v>15000</v>
      </c>
      <c r="D27" s="72">
        <f t="shared" si="0"/>
        <v>4000</v>
      </c>
      <c r="E27" s="73">
        <f t="shared" si="1"/>
        <v>36.4</v>
      </c>
      <c r="F27" s="77"/>
      <c r="G27" s="77"/>
      <c r="H27" s="21"/>
      <c r="I27" s="21"/>
      <c r="J27" s="21"/>
    </row>
    <row r="28" s="59" customFormat="1" ht="15" customHeight="1" spans="1:10">
      <c r="A28" s="79" t="s">
        <v>69</v>
      </c>
      <c r="B28" s="76"/>
      <c r="C28" s="76">
        <v>100</v>
      </c>
      <c r="D28" s="72">
        <f t="shared" si="0"/>
        <v>100</v>
      </c>
      <c r="E28" s="73">
        <f t="shared" si="1"/>
        <v>0</v>
      </c>
      <c r="F28" s="77"/>
      <c r="G28" s="77"/>
      <c r="H28" s="21"/>
      <c r="I28" s="21"/>
      <c r="J28" s="21"/>
    </row>
    <row r="29" s="59" customFormat="1" ht="15" customHeight="1" spans="1:10">
      <c r="A29" s="80"/>
      <c r="B29" s="81"/>
      <c r="C29" s="81"/>
      <c r="D29" s="81">
        <f t="shared" si="0"/>
        <v>0</v>
      </c>
      <c r="E29" s="81">
        <f t="shared" si="1"/>
        <v>0</v>
      </c>
      <c r="F29" s="77"/>
      <c r="G29" s="77"/>
      <c r="H29" s="21"/>
      <c r="I29" s="21"/>
      <c r="J29" s="21"/>
    </row>
    <row r="30" s="59" customFormat="1" ht="15" customHeight="1" spans="1:10">
      <c r="A30" s="80" t="s">
        <v>70</v>
      </c>
      <c r="B30" s="81"/>
      <c r="C30" s="82">
        <v>103570</v>
      </c>
      <c r="D30" s="81"/>
      <c r="E30" s="81"/>
      <c r="F30" s="77"/>
      <c r="G30" s="77"/>
      <c r="H30" s="21"/>
      <c r="I30" s="21"/>
      <c r="J30" s="21"/>
    </row>
    <row r="31" s="59" customFormat="1" ht="15" customHeight="1" spans="1:10">
      <c r="A31" s="80" t="s">
        <v>71</v>
      </c>
      <c r="B31" s="81"/>
      <c r="C31" s="82">
        <f>58950+6600</f>
        <v>65550</v>
      </c>
      <c r="D31" s="81"/>
      <c r="E31" s="81"/>
      <c r="F31" s="77"/>
      <c r="G31" s="77"/>
      <c r="H31" s="21"/>
      <c r="I31" s="21"/>
      <c r="J31" s="21"/>
    </row>
    <row r="32" s="59" customFormat="1" ht="15" customHeight="1" spans="1:10">
      <c r="A32" s="80" t="s">
        <v>72</v>
      </c>
      <c r="B32" s="81"/>
      <c r="C32" s="83"/>
      <c r="D32" s="81"/>
      <c r="E32" s="81"/>
      <c r="F32" s="77"/>
      <c r="G32" s="77"/>
      <c r="H32" s="21"/>
      <c r="I32" s="21"/>
      <c r="J32" s="21"/>
    </row>
    <row r="33" s="59" customFormat="1" ht="15" customHeight="1" spans="1:10">
      <c r="A33" s="84" t="s">
        <v>73</v>
      </c>
      <c r="B33" s="85"/>
      <c r="C33" s="86">
        <f>SUM(C30:C32,C5)</f>
        <v>521820</v>
      </c>
      <c r="D33" s="85"/>
      <c r="E33" s="85"/>
      <c r="F33" s="77"/>
      <c r="G33" s="77"/>
      <c r="H33" s="21"/>
      <c r="I33" s="21"/>
      <c r="J33" s="21"/>
    </row>
    <row r="34" s="58" customFormat="1" spans="3:10">
      <c r="C34" s="87"/>
      <c r="F34" s="74"/>
      <c r="G34" s="74"/>
      <c r="H34" s="60"/>
      <c r="I34" s="60"/>
      <c r="J34" s="60"/>
    </row>
    <row r="35" s="58" customFormat="1" spans="6:10">
      <c r="F35" s="74"/>
      <c r="G35" s="74"/>
      <c r="H35" s="60"/>
      <c r="I35" s="60"/>
      <c r="J35" s="60"/>
    </row>
    <row r="36" s="58" customFormat="1" spans="6:10">
      <c r="F36" s="74"/>
      <c r="G36" s="74"/>
      <c r="H36" s="60"/>
      <c r="I36" s="60"/>
      <c r="J36" s="60"/>
    </row>
    <row r="37" s="58" customFormat="1" spans="6:10">
      <c r="F37" s="74"/>
      <c r="G37" s="74"/>
      <c r="H37" s="60"/>
      <c r="I37" s="60"/>
      <c r="J37" s="60"/>
    </row>
    <row r="38" s="58" customFormat="1" spans="6:10">
      <c r="F38" s="74"/>
      <c r="G38" s="74"/>
      <c r="H38" s="60"/>
      <c r="I38" s="60"/>
      <c r="J38" s="60"/>
    </row>
    <row r="39" s="58" customFormat="1" spans="6:10">
      <c r="F39" s="74"/>
      <c r="G39" s="74"/>
      <c r="H39" s="60"/>
      <c r="I39" s="60"/>
      <c r="J39" s="60"/>
    </row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C1361"/>
  <sheetViews>
    <sheetView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N11" sqref="N11"/>
    </sheetView>
  </sheetViews>
  <sheetFormatPr defaultColWidth="9" defaultRowHeight="18.75" outlineLevelCol="2"/>
  <cols>
    <col min="1" max="1" width="17.375" style="42" customWidth="1"/>
    <col min="2" max="2" width="48.925" style="43" customWidth="1"/>
    <col min="3" max="3" width="17.875" style="39" customWidth="1"/>
    <col min="4" max="4" width="18.375" style="39" customWidth="1"/>
    <col min="5" max="5" width="13.125" style="39"/>
    <col min="6" max="16384" width="9" style="39"/>
  </cols>
  <sheetData>
    <row r="1" s="39" customFormat="1" ht="40" customHeight="1" spans="1:3">
      <c r="A1" s="44" t="s">
        <v>76</v>
      </c>
      <c r="B1" s="44"/>
      <c r="C1" s="44"/>
    </row>
    <row r="2" s="39" customFormat="1" ht="26" customHeight="1" spans="1:3">
      <c r="A2" s="45"/>
      <c r="B2" s="40"/>
      <c r="C2" s="41" t="s">
        <v>5</v>
      </c>
    </row>
    <row r="3" s="39" customFormat="1" ht="22" customHeight="1" spans="1:3">
      <c r="A3" s="46" t="s">
        <v>77</v>
      </c>
      <c r="B3" s="47" t="s">
        <v>78</v>
      </c>
      <c r="C3" s="47" t="s">
        <v>44</v>
      </c>
    </row>
    <row r="4" s="39" customFormat="1" ht="22" customHeight="1" spans="1:3">
      <c r="A4" s="48"/>
      <c r="B4" s="49" t="s">
        <v>46</v>
      </c>
      <c r="C4" s="50">
        <f>C5+C237+C277+C296+C386+C438+C501+C564+C694+C767+C854+C877+C984+C1042+C1106+C1126+C1158+C1168+C1213+C1234+C1278+C1328+C1329+C1334+C1346+C1358</f>
        <v>352700</v>
      </c>
    </row>
    <row r="5" s="40" customFormat="1" ht="22" customHeight="1" spans="1:3">
      <c r="A5" s="51" t="s">
        <v>79</v>
      </c>
      <c r="B5" s="51" t="s">
        <v>80</v>
      </c>
      <c r="C5" s="52">
        <f>C6+C18+C27+C38+C49+C60+C71+C231+C79+C88+C101+C110+C121+C133+C140+C148+C154+C161+C168+C175+C182+C189+C197+C203+C209+C216+C234</f>
        <v>41234</v>
      </c>
    </row>
    <row r="6" s="39" customFormat="1" ht="22" customHeight="1" spans="1:3">
      <c r="A6" s="53" t="s">
        <v>81</v>
      </c>
      <c r="B6" s="53" t="s">
        <v>82</v>
      </c>
      <c r="C6" s="54">
        <f>SUM(C7:C17)</f>
        <v>414.18</v>
      </c>
    </row>
    <row r="7" s="39" customFormat="1" ht="22" customHeight="1" spans="1:3">
      <c r="A7" s="55" t="s">
        <v>83</v>
      </c>
      <c r="B7" s="55" t="s">
        <v>84</v>
      </c>
      <c r="C7" s="50">
        <v>213.75</v>
      </c>
    </row>
    <row r="8" s="39" customFormat="1" ht="22" customHeight="1" spans="1:3">
      <c r="A8" s="55" t="s">
        <v>85</v>
      </c>
      <c r="B8" s="55" t="s">
        <v>86</v>
      </c>
      <c r="C8" s="50">
        <v>50.2</v>
      </c>
    </row>
    <row r="9" s="39" customFormat="1" ht="22" customHeight="1" spans="1:3">
      <c r="A9" s="55" t="s">
        <v>87</v>
      </c>
      <c r="B9" s="55" t="s">
        <v>88</v>
      </c>
      <c r="C9" s="50"/>
    </row>
    <row r="10" s="39" customFormat="1" ht="22" customHeight="1" spans="1:3">
      <c r="A10" s="55" t="s">
        <v>89</v>
      </c>
      <c r="B10" s="55" t="s">
        <v>90</v>
      </c>
      <c r="C10" s="50">
        <v>55.8</v>
      </c>
    </row>
    <row r="11" s="39" customFormat="1" ht="22" customHeight="1" spans="1:3">
      <c r="A11" s="55" t="s">
        <v>91</v>
      </c>
      <c r="B11" s="55" t="s">
        <v>92</v>
      </c>
      <c r="C11" s="50"/>
    </row>
    <row r="12" s="39" customFormat="1" ht="22" customHeight="1" spans="1:3">
      <c r="A12" s="55" t="s">
        <v>93</v>
      </c>
      <c r="B12" s="55" t="s">
        <v>94</v>
      </c>
      <c r="C12" s="50"/>
    </row>
    <row r="13" s="39" customFormat="1" ht="22" customHeight="1" spans="1:3">
      <c r="A13" s="55" t="s">
        <v>95</v>
      </c>
      <c r="B13" s="55" t="s">
        <v>96</v>
      </c>
      <c r="C13" s="50"/>
    </row>
    <row r="14" s="39" customFormat="1" ht="22" customHeight="1" spans="1:3">
      <c r="A14" s="55" t="s">
        <v>97</v>
      </c>
      <c r="B14" s="55" t="s">
        <v>98</v>
      </c>
      <c r="C14" s="50"/>
    </row>
    <row r="15" s="39" customFormat="1" ht="22" customHeight="1" spans="1:3">
      <c r="A15" s="55" t="s">
        <v>99</v>
      </c>
      <c r="B15" s="55" t="s">
        <v>100</v>
      </c>
      <c r="C15" s="50"/>
    </row>
    <row r="16" s="39" customFormat="1" ht="22" customHeight="1" spans="1:3">
      <c r="A16" s="55" t="s">
        <v>101</v>
      </c>
      <c r="B16" s="55" t="s">
        <v>102</v>
      </c>
      <c r="C16" s="50">
        <v>87</v>
      </c>
    </row>
    <row r="17" s="39" customFormat="1" ht="22" customHeight="1" spans="1:3">
      <c r="A17" s="55" t="s">
        <v>103</v>
      </c>
      <c r="B17" s="55" t="s">
        <v>104</v>
      </c>
      <c r="C17" s="50">
        <v>7.43</v>
      </c>
    </row>
    <row r="18" s="39" customFormat="1" ht="22" customHeight="1" spans="1:3">
      <c r="A18" s="53" t="s">
        <v>105</v>
      </c>
      <c r="B18" s="53" t="s">
        <v>106</v>
      </c>
      <c r="C18" s="54">
        <f>SUM(C19:C26)</f>
        <v>242.17</v>
      </c>
    </row>
    <row r="19" s="39" customFormat="1" ht="22" customHeight="1" spans="1:3">
      <c r="A19" s="55" t="s">
        <v>107</v>
      </c>
      <c r="B19" s="55" t="s">
        <v>84</v>
      </c>
      <c r="C19" s="50">
        <v>176.57</v>
      </c>
    </row>
    <row r="20" s="39" customFormat="1" ht="22" customHeight="1" spans="1:3">
      <c r="A20" s="55" t="s">
        <v>108</v>
      </c>
      <c r="B20" s="55" t="s">
        <v>86</v>
      </c>
      <c r="C20" s="50">
        <v>25.8</v>
      </c>
    </row>
    <row r="21" s="39" customFormat="1" ht="22" customHeight="1" spans="1:3">
      <c r="A21" s="55" t="s">
        <v>109</v>
      </c>
      <c r="B21" s="55" t="s">
        <v>88</v>
      </c>
      <c r="C21" s="50"/>
    </row>
    <row r="22" s="39" customFormat="1" ht="22" customHeight="1" spans="1:3">
      <c r="A22" s="55" t="s">
        <v>110</v>
      </c>
      <c r="B22" s="55" t="s">
        <v>111</v>
      </c>
      <c r="C22" s="50">
        <v>39.8</v>
      </c>
    </row>
    <row r="23" s="39" customFormat="1" ht="22" customHeight="1" spans="1:3">
      <c r="A23" s="55" t="s">
        <v>112</v>
      </c>
      <c r="B23" s="55" t="s">
        <v>113</v>
      </c>
      <c r="C23" s="50"/>
    </row>
    <row r="24" s="39" customFormat="1" ht="22" customHeight="1" spans="1:3">
      <c r="A24" s="55" t="s">
        <v>114</v>
      </c>
      <c r="B24" s="55" t="s">
        <v>115</v>
      </c>
      <c r="C24" s="50"/>
    </row>
    <row r="25" s="39" customFormat="1" ht="22" customHeight="1" spans="1:3">
      <c r="A25" s="55" t="s">
        <v>116</v>
      </c>
      <c r="B25" s="55" t="s">
        <v>102</v>
      </c>
      <c r="C25" s="50"/>
    </row>
    <row r="26" s="39" customFormat="1" ht="22" customHeight="1" spans="1:3">
      <c r="A26" s="55" t="s">
        <v>117</v>
      </c>
      <c r="B26" s="55" t="s">
        <v>118</v>
      </c>
      <c r="C26" s="50"/>
    </row>
    <row r="27" s="39" customFormat="1" ht="22" customHeight="1" spans="1:3">
      <c r="A27" s="53" t="s">
        <v>119</v>
      </c>
      <c r="B27" s="53" t="s">
        <v>120</v>
      </c>
      <c r="C27" s="54">
        <f>SUM(C28:C37)</f>
        <v>11975.86</v>
      </c>
    </row>
    <row r="28" s="39" customFormat="1" ht="22" customHeight="1" spans="1:3">
      <c r="A28" s="55" t="s">
        <v>121</v>
      </c>
      <c r="B28" s="55" t="s">
        <v>84</v>
      </c>
      <c r="C28" s="50">
        <v>3549.16</v>
      </c>
    </row>
    <row r="29" s="39" customFormat="1" ht="22" customHeight="1" spans="1:3">
      <c r="A29" s="55" t="s">
        <v>122</v>
      </c>
      <c r="B29" s="55" t="s">
        <v>86</v>
      </c>
      <c r="C29" s="50">
        <v>79.7</v>
      </c>
    </row>
    <row r="30" s="39" customFormat="1" ht="22" customHeight="1" spans="1:3">
      <c r="A30" s="55" t="s">
        <v>123</v>
      </c>
      <c r="B30" s="55" t="s">
        <v>88</v>
      </c>
      <c r="C30" s="50">
        <v>1862.19</v>
      </c>
    </row>
    <row r="31" s="39" customFormat="1" ht="22" customHeight="1" spans="1:3">
      <c r="A31" s="55" t="s">
        <v>124</v>
      </c>
      <c r="B31" s="55" t="s">
        <v>125</v>
      </c>
      <c r="C31" s="50"/>
    </row>
    <row r="32" s="39" customFormat="1" ht="22" customHeight="1" spans="1:3">
      <c r="A32" s="55" t="s">
        <v>126</v>
      </c>
      <c r="B32" s="55" t="s">
        <v>127</v>
      </c>
      <c r="C32" s="50"/>
    </row>
    <row r="33" s="39" customFormat="1" ht="22" customHeight="1" spans="1:3">
      <c r="A33" s="55" t="s">
        <v>128</v>
      </c>
      <c r="B33" s="55" t="s">
        <v>129</v>
      </c>
      <c r="C33" s="50"/>
    </row>
    <row r="34" s="39" customFormat="1" ht="22" customHeight="1" spans="1:3">
      <c r="A34" s="55" t="s">
        <v>130</v>
      </c>
      <c r="B34" s="55" t="s">
        <v>131</v>
      </c>
      <c r="C34" s="50"/>
    </row>
    <row r="35" s="39" customFormat="1" ht="22" customHeight="1" spans="1:3">
      <c r="A35" s="55" t="s">
        <v>132</v>
      </c>
      <c r="B35" s="55" t="s">
        <v>133</v>
      </c>
      <c r="C35" s="50"/>
    </row>
    <row r="36" s="39" customFormat="1" ht="22" customHeight="1" spans="1:3">
      <c r="A36" s="55" t="s">
        <v>134</v>
      </c>
      <c r="B36" s="55" t="s">
        <v>102</v>
      </c>
      <c r="C36" s="50">
        <v>3001.27</v>
      </c>
    </row>
    <row r="37" s="39" customFormat="1" ht="22" customHeight="1" spans="1:3">
      <c r="A37" s="55" t="s">
        <v>135</v>
      </c>
      <c r="B37" s="55" t="s">
        <v>136</v>
      </c>
      <c r="C37" s="50">
        <v>3483.54</v>
      </c>
    </row>
    <row r="38" s="39" customFormat="1" ht="22" customHeight="1" spans="1:3">
      <c r="A38" s="53" t="s">
        <v>137</v>
      </c>
      <c r="B38" s="53" t="s">
        <v>138</v>
      </c>
      <c r="C38" s="54">
        <f>SUM(C39:C48)</f>
        <v>411.76</v>
      </c>
    </row>
    <row r="39" s="39" customFormat="1" ht="22" customHeight="1" spans="1:3">
      <c r="A39" s="55" t="s">
        <v>139</v>
      </c>
      <c r="B39" s="55" t="s">
        <v>84</v>
      </c>
      <c r="C39" s="50">
        <v>105.38</v>
      </c>
    </row>
    <row r="40" s="39" customFormat="1" ht="22" customHeight="1" spans="1:3">
      <c r="A40" s="55" t="s">
        <v>140</v>
      </c>
      <c r="B40" s="55" t="s">
        <v>86</v>
      </c>
      <c r="C40" s="50">
        <v>33.9</v>
      </c>
    </row>
    <row r="41" s="39" customFormat="1" ht="22" customHeight="1" spans="1:3">
      <c r="A41" s="55" t="s">
        <v>141</v>
      </c>
      <c r="B41" s="55" t="s">
        <v>88</v>
      </c>
      <c r="C41" s="50"/>
    </row>
    <row r="42" s="39" customFormat="1" ht="22" customHeight="1" spans="1:3">
      <c r="A42" s="55" t="s">
        <v>142</v>
      </c>
      <c r="B42" s="55" t="s">
        <v>143</v>
      </c>
      <c r="C42" s="50"/>
    </row>
    <row r="43" s="39" customFormat="1" ht="22" customHeight="1" spans="1:3">
      <c r="A43" s="55" t="s">
        <v>144</v>
      </c>
      <c r="B43" s="55" t="s">
        <v>145</v>
      </c>
      <c r="C43" s="50"/>
    </row>
    <row r="44" s="39" customFormat="1" ht="22" customHeight="1" spans="1:3">
      <c r="A44" s="55" t="s">
        <v>146</v>
      </c>
      <c r="B44" s="55" t="s">
        <v>147</v>
      </c>
      <c r="C44" s="50"/>
    </row>
    <row r="45" s="39" customFormat="1" ht="22" customHeight="1" spans="1:3">
      <c r="A45" s="55" t="s">
        <v>148</v>
      </c>
      <c r="B45" s="55" t="s">
        <v>149</v>
      </c>
      <c r="C45" s="50"/>
    </row>
    <row r="46" s="39" customFormat="1" ht="22" customHeight="1" spans="1:3">
      <c r="A46" s="55" t="s">
        <v>150</v>
      </c>
      <c r="B46" s="55" t="s">
        <v>151</v>
      </c>
      <c r="C46" s="50"/>
    </row>
    <row r="47" s="39" customFormat="1" ht="22" customHeight="1" spans="1:3">
      <c r="A47" s="55" t="s">
        <v>152</v>
      </c>
      <c r="B47" s="55" t="s">
        <v>102</v>
      </c>
      <c r="C47" s="50">
        <v>247.08</v>
      </c>
    </row>
    <row r="48" s="39" customFormat="1" ht="22" customHeight="1" spans="1:3">
      <c r="A48" s="55" t="s">
        <v>153</v>
      </c>
      <c r="B48" s="55" t="s">
        <v>154</v>
      </c>
      <c r="C48" s="50">
        <v>25.4</v>
      </c>
    </row>
    <row r="49" s="39" customFormat="1" ht="22" customHeight="1" spans="1:3">
      <c r="A49" s="53" t="s">
        <v>155</v>
      </c>
      <c r="B49" s="53" t="s">
        <v>156</v>
      </c>
      <c r="C49" s="54">
        <f>SUM(C50:C59)</f>
        <v>287.39</v>
      </c>
    </row>
    <row r="50" s="39" customFormat="1" ht="22" customHeight="1" spans="1:3">
      <c r="A50" s="55" t="s">
        <v>157</v>
      </c>
      <c r="B50" s="55" t="s">
        <v>84</v>
      </c>
      <c r="C50" s="50">
        <v>78.11</v>
      </c>
    </row>
    <row r="51" s="39" customFormat="1" ht="22" customHeight="1" spans="1:3">
      <c r="A51" s="55" t="s">
        <v>158</v>
      </c>
      <c r="B51" s="55" t="s">
        <v>86</v>
      </c>
      <c r="C51" s="50">
        <v>13.6</v>
      </c>
    </row>
    <row r="52" s="39" customFormat="1" ht="22" customHeight="1" spans="1:3">
      <c r="A52" s="55" t="s">
        <v>159</v>
      </c>
      <c r="B52" s="55" t="s">
        <v>88</v>
      </c>
      <c r="C52" s="50"/>
    </row>
    <row r="53" s="39" customFormat="1" ht="22" customHeight="1" spans="1:3">
      <c r="A53" s="55" t="s">
        <v>160</v>
      </c>
      <c r="B53" s="55" t="s">
        <v>161</v>
      </c>
      <c r="C53" s="50"/>
    </row>
    <row r="54" s="39" customFormat="1" ht="22" customHeight="1" spans="1:3">
      <c r="A54" s="55" t="s">
        <v>162</v>
      </c>
      <c r="B54" s="55" t="s">
        <v>163</v>
      </c>
      <c r="C54" s="50"/>
    </row>
    <row r="55" s="39" customFormat="1" ht="22" customHeight="1" spans="1:3">
      <c r="A55" s="55" t="s">
        <v>164</v>
      </c>
      <c r="B55" s="55" t="s">
        <v>165</v>
      </c>
      <c r="C55" s="50"/>
    </row>
    <row r="56" s="39" customFormat="1" ht="22" customHeight="1" spans="1:3">
      <c r="A56" s="55" t="s">
        <v>166</v>
      </c>
      <c r="B56" s="55" t="s">
        <v>167</v>
      </c>
      <c r="C56" s="50">
        <v>75.1</v>
      </c>
    </row>
    <row r="57" s="39" customFormat="1" ht="22" customHeight="1" spans="1:3">
      <c r="A57" s="55" t="s">
        <v>168</v>
      </c>
      <c r="B57" s="55" t="s">
        <v>169</v>
      </c>
      <c r="C57" s="50"/>
    </row>
    <row r="58" s="39" customFormat="1" ht="22" customHeight="1" spans="1:3">
      <c r="A58" s="55" t="s">
        <v>170</v>
      </c>
      <c r="B58" s="55" t="s">
        <v>102</v>
      </c>
      <c r="C58" s="50">
        <v>120.58</v>
      </c>
    </row>
    <row r="59" s="39" customFormat="1" ht="22" customHeight="1" spans="1:3">
      <c r="A59" s="55" t="s">
        <v>171</v>
      </c>
      <c r="B59" s="55" t="s">
        <v>172</v>
      </c>
      <c r="C59" s="50"/>
    </row>
    <row r="60" s="39" customFormat="1" ht="22" customHeight="1" spans="1:3">
      <c r="A60" s="53" t="s">
        <v>173</v>
      </c>
      <c r="B60" s="53" t="s">
        <v>174</v>
      </c>
      <c r="C60" s="54">
        <f>SUM(C61:C70)</f>
        <v>5260.82</v>
      </c>
    </row>
    <row r="61" s="39" customFormat="1" ht="22" customHeight="1" spans="1:3">
      <c r="A61" s="55" t="s">
        <v>175</v>
      </c>
      <c r="B61" s="55" t="s">
        <v>84</v>
      </c>
      <c r="C61" s="50">
        <v>185.13</v>
      </c>
    </row>
    <row r="62" s="39" customFormat="1" ht="22" customHeight="1" spans="1:3">
      <c r="A62" s="55" t="s">
        <v>176</v>
      </c>
      <c r="B62" s="55" t="s">
        <v>86</v>
      </c>
      <c r="C62" s="50">
        <v>127.8</v>
      </c>
    </row>
    <row r="63" s="39" customFormat="1" ht="22" customHeight="1" spans="1:3">
      <c r="A63" s="55" t="s">
        <v>177</v>
      </c>
      <c r="B63" s="55" t="s">
        <v>88</v>
      </c>
      <c r="C63" s="50"/>
    </row>
    <row r="64" s="39" customFormat="1" ht="22" customHeight="1" spans="1:3">
      <c r="A64" s="55" t="s">
        <v>178</v>
      </c>
      <c r="B64" s="55" t="s">
        <v>179</v>
      </c>
      <c r="C64" s="50"/>
    </row>
    <row r="65" s="39" customFormat="1" ht="22" customHeight="1" spans="1:3">
      <c r="A65" s="55" t="s">
        <v>180</v>
      </c>
      <c r="B65" s="55" t="s">
        <v>181</v>
      </c>
      <c r="C65" s="50"/>
    </row>
    <row r="66" s="39" customFormat="1" ht="22" customHeight="1" spans="1:3">
      <c r="A66" s="55" t="s">
        <v>182</v>
      </c>
      <c r="B66" s="55" t="s">
        <v>183</v>
      </c>
      <c r="C66" s="50"/>
    </row>
    <row r="67" s="39" customFormat="1" ht="22" customHeight="1" spans="1:3">
      <c r="A67" s="55" t="s">
        <v>184</v>
      </c>
      <c r="B67" s="55" t="s">
        <v>185</v>
      </c>
      <c r="C67" s="50"/>
    </row>
    <row r="68" s="39" customFormat="1" ht="22" customHeight="1" spans="1:3">
      <c r="A68" s="55" t="s">
        <v>186</v>
      </c>
      <c r="B68" s="55" t="s">
        <v>187</v>
      </c>
      <c r="C68" s="50"/>
    </row>
    <row r="69" s="39" customFormat="1" ht="22" customHeight="1" spans="1:3">
      <c r="A69" s="55" t="s">
        <v>188</v>
      </c>
      <c r="B69" s="55" t="s">
        <v>102</v>
      </c>
      <c r="C69" s="50">
        <v>472.52</v>
      </c>
    </row>
    <row r="70" s="39" customFormat="1" ht="22" customHeight="1" spans="1:3">
      <c r="A70" s="55" t="s">
        <v>189</v>
      </c>
      <c r="B70" s="55" t="s">
        <v>190</v>
      </c>
      <c r="C70" s="50">
        <v>4475.37</v>
      </c>
    </row>
    <row r="71" s="39" customFormat="1" ht="22" customHeight="1" spans="1:3">
      <c r="A71" s="53" t="s">
        <v>191</v>
      </c>
      <c r="B71" s="53" t="s">
        <v>192</v>
      </c>
      <c r="C71" s="54">
        <f>SUM(C73:C78)</f>
        <v>4576</v>
      </c>
    </row>
    <row r="72" s="39" customFormat="1" ht="22" customHeight="1" spans="1:3">
      <c r="A72" s="55" t="s">
        <v>193</v>
      </c>
      <c r="B72" s="55" t="s">
        <v>84</v>
      </c>
      <c r="C72" s="56"/>
    </row>
    <row r="73" s="39" customFormat="1" ht="22" customHeight="1" spans="1:3">
      <c r="A73" s="55" t="s">
        <v>194</v>
      </c>
      <c r="B73" s="55" t="s">
        <v>86</v>
      </c>
      <c r="C73" s="50">
        <v>2760</v>
      </c>
    </row>
    <row r="74" s="39" customFormat="1" ht="22" customHeight="1" spans="1:3">
      <c r="A74" s="55" t="s">
        <v>195</v>
      </c>
      <c r="B74" s="55" t="s">
        <v>88</v>
      </c>
      <c r="C74" s="50"/>
    </row>
    <row r="75" s="39" customFormat="1" ht="22" customHeight="1" spans="1:3">
      <c r="A75" s="55" t="s">
        <v>196</v>
      </c>
      <c r="B75" s="55" t="s">
        <v>185</v>
      </c>
      <c r="C75" s="50"/>
    </row>
    <row r="76" s="39" customFormat="1" ht="22" customHeight="1" spans="1:3">
      <c r="A76" s="55" t="s">
        <v>197</v>
      </c>
      <c r="B76" s="55" t="s">
        <v>198</v>
      </c>
      <c r="C76" s="50"/>
    </row>
    <row r="77" s="39" customFormat="1" ht="22" customHeight="1" spans="1:3">
      <c r="A77" s="55" t="s">
        <v>199</v>
      </c>
      <c r="B77" s="55" t="s">
        <v>102</v>
      </c>
      <c r="C77" s="50"/>
    </row>
    <row r="78" s="39" customFormat="1" ht="22" customHeight="1" spans="1:3">
      <c r="A78" s="55" t="s">
        <v>200</v>
      </c>
      <c r="B78" s="55" t="s">
        <v>201</v>
      </c>
      <c r="C78" s="50">
        <v>1816</v>
      </c>
    </row>
    <row r="79" s="39" customFormat="1" ht="22" customHeight="1" spans="1:3">
      <c r="A79" s="53" t="s">
        <v>202</v>
      </c>
      <c r="B79" s="53" t="s">
        <v>203</v>
      </c>
      <c r="C79" s="54">
        <f>SUM(C80:C87)</f>
        <v>103.96</v>
      </c>
    </row>
    <row r="80" s="39" customFormat="1" ht="22" customHeight="1" spans="1:3">
      <c r="A80" s="55" t="s">
        <v>204</v>
      </c>
      <c r="B80" s="55" t="s">
        <v>84</v>
      </c>
      <c r="C80" s="50">
        <v>46.85</v>
      </c>
    </row>
    <row r="81" s="39" customFormat="1" ht="22" customHeight="1" spans="1:3">
      <c r="A81" s="55" t="s">
        <v>205</v>
      </c>
      <c r="B81" s="55" t="s">
        <v>86</v>
      </c>
      <c r="C81" s="50">
        <v>51.7</v>
      </c>
    </row>
    <row r="82" s="39" customFormat="1" ht="22" customHeight="1" spans="1:3">
      <c r="A82" s="55" t="s">
        <v>206</v>
      </c>
      <c r="B82" s="55" t="s">
        <v>88</v>
      </c>
      <c r="C82" s="50"/>
    </row>
    <row r="83" s="39" customFormat="1" ht="22" customHeight="1" spans="1:3">
      <c r="A83" s="55" t="s">
        <v>207</v>
      </c>
      <c r="B83" s="55" t="s">
        <v>208</v>
      </c>
      <c r="C83" s="50"/>
    </row>
    <row r="84" s="39" customFormat="1" ht="22" customHeight="1" spans="1:3">
      <c r="A84" s="55" t="s">
        <v>209</v>
      </c>
      <c r="B84" s="55" t="s">
        <v>210</v>
      </c>
      <c r="C84" s="50"/>
    </row>
    <row r="85" s="39" customFormat="1" ht="22" customHeight="1" spans="1:3">
      <c r="A85" s="55" t="s">
        <v>211</v>
      </c>
      <c r="B85" s="55" t="s">
        <v>185</v>
      </c>
      <c r="C85" s="50"/>
    </row>
    <row r="86" s="39" customFormat="1" ht="22" customHeight="1" spans="1:3">
      <c r="A86" s="55" t="s">
        <v>212</v>
      </c>
      <c r="B86" s="55" t="s">
        <v>102</v>
      </c>
      <c r="C86" s="50">
        <v>5.41</v>
      </c>
    </row>
    <row r="87" s="39" customFormat="1" ht="22" customHeight="1" spans="1:3">
      <c r="A87" s="55" t="s">
        <v>213</v>
      </c>
      <c r="B87" s="55" t="s">
        <v>214</v>
      </c>
      <c r="C87" s="50"/>
    </row>
    <row r="88" s="39" customFormat="1" ht="22" customHeight="1" spans="1:3">
      <c r="A88" s="53" t="s">
        <v>215</v>
      </c>
      <c r="B88" s="53" t="s">
        <v>216</v>
      </c>
      <c r="C88" s="54">
        <f>SUM(C89:C100)</f>
        <v>0</v>
      </c>
    </row>
    <row r="89" s="39" customFormat="1" ht="22" customHeight="1" spans="1:3">
      <c r="A89" s="55" t="s">
        <v>217</v>
      </c>
      <c r="B89" s="55" t="s">
        <v>84</v>
      </c>
      <c r="C89" s="50"/>
    </row>
    <row r="90" s="39" customFormat="1" ht="22" customHeight="1" spans="1:3">
      <c r="A90" s="55" t="s">
        <v>218</v>
      </c>
      <c r="B90" s="55" t="s">
        <v>86</v>
      </c>
      <c r="C90" s="50"/>
    </row>
    <row r="91" s="39" customFormat="1" ht="22" customHeight="1" spans="1:3">
      <c r="A91" s="55" t="s">
        <v>219</v>
      </c>
      <c r="B91" s="55" t="s">
        <v>88</v>
      </c>
      <c r="C91" s="50"/>
    </row>
    <row r="92" s="39" customFormat="1" ht="22" customHeight="1" spans="1:3">
      <c r="A92" s="55" t="s">
        <v>220</v>
      </c>
      <c r="B92" s="55" t="s">
        <v>221</v>
      </c>
      <c r="C92" s="50"/>
    </row>
    <row r="93" s="39" customFormat="1" ht="22" customHeight="1" spans="1:3">
      <c r="A93" s="55" t="s">
        <v>222</v>
      </c>
      <c r="B93" s="55" t="s">
        <v>223</v>
      </c>
      <c r="C93" s="50"/>
    </row>
    <row r="94" s="39" customFormat="1" ht="22" customHeight="1" spans="1:3">
      <c r="A94" s="55" t="s">
        <v>224</v>
      </c>
      <c r="B94" s="55" t="s">
        <v>185</v>
      </c>
      <c r="C94" s="50"/>
    </row>
    <row r="95" s="39" customFormat="1" ht="22" customHeight="1" spans="1:3">
      <c r="A95" s="55" t="s">
        <v>225</v>
      </c>
      <c r="B95" s="55" t="s">
        <v>226</v>
      </c>
      <c r="C95" s="50"/>
    </row>
    <row r="96" s="39" customFormat="1" ht="22" customHeight="1" spans="1:3">
      <c r="A96" s="55" t="s">
        <v>227</v>
      </c>
      <c r="B96" s="55" t="s">
        <v>228</v>
      </c>
      <c r="C96" s="50"/>
    </row>
    <row r="97" s="39" customFormat="1" ht="22" customHeight="1" spans="1:3">
      <c r="A97" s="55" t="s">
        <v>229</v>
      </c>
      <c r="B97" s="55" t="s">
        <v>230</v>
      </c>
      <c r="C97" s="50"/>
    </row>
    <row r="98" s="39" customFormat="1" ht="22" customHeight="1" spans="1:3">
      <c r="A98" s="55" t="s">
        <v>231</v>
      </c>
      <c r="B98" s="55" t="s">
        <v>232</v>
      </c>
      <c r="C98" s="50"/>
    </row>
    <row r="99" s="39" customFormat="1" ht="22" customHeight="1" spans="1:3">
      <c r="A99" s="55" t="s">
        <v>233</v>
      </c>
      <c r="B99" s="55" t="s">
        <v>102</v>
      </c>
      <c r="C99" s="50"/>
    </row>
    <row r="100" s="39" customFormat="1" ht="22" customHeight="1" spans="1:3">
      <c r="A100" s="55" t="s">
        <v>234</v>
      </c>
      <c r="B100" s="55" t="s">
        <v>235</v>
      </c>
      <c r="C100" s="50"/>
    </row>
    <row r="101" s="39" customFormat="1" ht="22" customHeight="1" spans="1:3">
      <c r="A101" s="53" t="s">
        <v>236</v>
      </c>
      <c r="B101" s="53" t="s">
        <v>237</v>
      </c>
      <c r="C101" s="54">
        <f>SUM(C102:C109)</f>
        <v>1141.64</v>
      </c>
    </row>
    <row r="102" s="39" customFormat="1" ht="22" customHeight="1" spans="1:3">
      <c r="A102" s="55" t="s">
        <v>238</v>
      </c>
      <c r="B102" s="55" t="s">
        <v>84</v>
      </c>
      <c r="C102" s="50">
        <v>515.87</v>
      </c>
    </row>
    <row r="103" s="39" customFormat="1" ht="22" customHeight="1" spans="1:3">
      <c r="A103" s="55" t="s">
        <v>239</v>
      </c>
      <c r="B103" s="55" t="s">
        <v>86</v>
      </c>
      <c r="C103" s="50">
        <v>148.2</v>
      </c>
    </row>
    <row r="104" s="40" customFormat="1" ht="22" customHeight="1" spans="1:3">
      <c r="A104" s="55" t="s">
        <v>240</v>
      </c>
      <c r="B104" s="55" t="s">
        <v>88</v>
      </c>
      <c r="C104" s="50"/>
    </row>
    <row r="105" s="39" customFormat="1" ht="22" customHeight="1" spans="1:3">
      <c r="A105" s="55" t="s">
        <v>241</v>
      </c>
      <c r="B105" s="55" t="s">
        <v>242</v>
      </c>
      <c r="C105" s="50"/>
    </row>
    <row r="106" s="39" customFormat="1" ht="22" customHeight="1" spans="1:3">
      <c r="A106" s="55" t="s">
        <v>243</v>
      </c>
      <c r="B106" s="55" t="s">
        <v>244</v>
      </c>
      <c r="C106" s="50"/>
    </row>
    <row r="107" s="39" customFormat="1" ht="22" customHeight="1" spans="1:3">
      <c r="A107" s="55" t="s">
        <v>245</v>
      </c>
      <c r="B107" s="55" t="s">
        <v>246</v>
      </c>
      <c r="C107" s="50"/>
    </row>
    <row r="108" s="39" customFormat="1" ht="22" customHeight="1" spans="1:3">
      <c r="A108" s="55" t="s">
        <v>247</v>
      </c>
      <c r="B108" s="55" t="s">
        <v>102</v>
      </c>
      <c r="C108" s="50">
        <v>477.57</v>
      </c>
    </row>
    <row r="109" s="39" customFormat="1" ht="22" customHeight="1" spans="1:3">
      <c r="A109" s="55" t="s">
        <v>248</v>
      </c>
      <c r="B109" s="55" t="s">
        <v>249</v>
      </c>
      <c r="C109" s="50"/>
    </row>
    <row r="110" s="40" customFormat="1" ht="22" customHeight="1" spans="1:3">
      <c r="A110" s="53" t="s">
        <v>250</v>
      </c>
      <c r="B110" s="53" t="s">
        <v>251</v>
      </c>
      <c r="C110" s="54">
        <f>SUM(C111:C120)</f>
        <v>7168.75</v>
      </c>
    </row>
    <row r="111" s="39" customFormat="1" ht="22" customHeight="1" spans="1:3">
      <c r="A111" s="55" t="s">
        <v>252</v>
      </c>
      <c r="B111" s="55" t="s">
        <v>84</v>
      </c>
      <c r="C111" s="50">
        <v>87.03</v>
      </c>
    </row>
    <row r="112" s="39" customFormat="1" ht="22" customHeight="1" spans="1:3">
      <c r="A112" s="55" t="s">
        <v>253</v>
      </c>
      <c r="B112" s="55" t="s">
        <v>86</v>
      </c>
      <c r="C112" s="50">
        <v>5.4</v>
      </c>
    </row>
    <row r="113" s="39" customFormat="1" ht="22" customHeight="1" spans="1:3">
      <c r="A113" s="55" t="s">
        <v>254</v>
      </c>
      <c r="B113" s="55" t="s">
        <v>88</v>
      </c>
      <c r="C113" s="50"/>
    </row>
    <row r="114" s="39" customFormat="1" ht="22" customHeight="1" spans="1:3">
      <c r="A114" s="55" t="s">
        <v>255</v>
      </c>
      <c r="B114" s="55" t="s">
        <v>256</v>
      </c>
      <c r="C114" s="50"/>
    </row>
    <row r="115" s="39" customFormat="1" ht="22" customHeight="1" spans="1:3">
      <c r="A115" s="55" t="s">
        <v>257</v>
      </c>
      <c r="B115" s="55" t="s">
        <v>258</v>
      </c>
      <c r="C115" s="50"/>
    </row>
    <row r="116" s="39" customFormat="1" ht="22" customHeight="1" spans="1:3">
      <c r="A116" s="55" t="s">
        <v>259</v>
      </c>
      <c r="B116" s="55" t="s">
        <v>260</v>
      </c>
      <c r="C116" s="50"/>
    </row>
    <row r="117" s="39" customFormat="1" ht="22" customHeight="1" spans="1:3">
      <c r="A117" s="55" t="s">
        <v>261</v>
      </c>
      <c r="B117" s="55" t="s">
        <v>262</v>
      </c>
      <c r="C117" s="50"/>
    </row>
    <row r="118" s="39" customFormat="1" ht="22" customHeight="1" spans="1:3">
      <c r="A118" s="55" t="s">
        <v>263</v>
      </c>
      <c r="B118" s="55" t="s">
        <v>264</v>
      </c>
      <c r="C118" s="50">
        <v>6619</v>
      </c>
    </row>
    <row r="119" s="39" customFormat="1" ht="22" customHeight="1" spans="1:3">
      <c r="A119" s="55" t="s">
        <v>265</v>
      </c>
      <c r="B119" s="55" t="s">
        <v>102</v>
      </c>
      <c r="C119" s="50">
        <v>337.32</v>
      </c>
    </row>
    <row r="120" s="39" customFormat="1" ht="22" customHeight="1" spans="1:3">
      <c r="A120" s="55" t="s">
        <v>266</v>
      </c>
      <c r="B120" s="55" t="s">
        <v>267</v>
      </c>
      <c r="C120" s="50">
        <v>120</v>
      </c>
    </row>
    <row r="121" s="39" customFormat="1" ht="22" customHeight="1" spans="1:3">
      <c r="A121" s="53" t="s">
        <v>268</v>
      </c>
      <c r="B121" s="53" t="s">
        <v>269</v>
      </c>
      <c r="C121" s="54">
        <f>SUM(C122:C132)</f>
        <v>0</v>
      </c>
    </row>
    <row r="122" s="39" customFormat="1" ht="22" customHeight="1" spans="1:3">
      <c r="A122" s="55" t="s">
        <v>270</v>
      </c>
      <c r="B122" s="55" t="s">
        <v>84</v>
      </c>
      <c r="C122" s="50"/>
    </row>
    <row r="123" s="39" customFormat="1" ht="22" customHeight="1" spans="1:3">
      <c r="A123" s="55" t="s">
        <v>271</v>
      </c>
      <c r="B123" s="55" t="s">
        <v>86</v>
      </c>
      <c r="C123" s="50"/>
    </row>
    <row r="124" s="39" customFormat="1" ht="22" customHeight="1" spans="1:3">
      <c r="A124" s="55" t="s">
        <v>272</v>
      </c>
      <c r="B124" s="55" t="s">
        <v>88</v>
      </c>
      <c r="C124" s="50"/>
    </row>
    <row r="125" s="39" customFormat="1" ht="22" customHeight="1" spans="1:3">
      <c r="A125" s="55" t="s">
        <v>273</v>
      </c>
      <c r="B125" s="55" t="s">
        <v>274</v>
      </c>
      <c r="C125" s="50"/>
    </row>
    <row r="126" s="39" customFormat="1" ht="22" customHeight="1" spans="1:3">
      <c r="A126" s="55" t="s">
        <v>275</v>
      </c>
      <c r="B126" s="55" t="s">
        <v>276</v>
      </c>
      <c r="C126" s="50"/>
    </row>
    <row r="127" s="39" customFormat="1" ht="22" customHeight="1" spans="1:3">
      <c r="A127" s="55" t="s">
        <v>277</v>
      </c>
      <c r="B127" s="55" t="s">
        <v>278</v>
      </c>
      <c r="C127" s="50"/>
    </row>
    <row r="128" s="39" customFormat="1" ht="22" customHeight="1" spans="1:3">
      <c r="A128" s="55" t="s">
        <v>279</v>
      </c>
      <c r="B128" s="55" t="s">
        <v>280</v>
      </c>
      <c r="C128" s="50"/>
    </row>
    <row r="129" s="39" customFormat="1" ht="22" customHeight="1" spans="1:3">
      <c r="A129" s="55" t="s">
        <v>281</v>
      </c>
      <c r="B129" s="55" t="s">
        <v>282</v>
      </c>
      <c r="C129" s="50"/>
    </row>
    <row r="130" s="39" customFormat="1" ht="22" customHeight="1" spans="1:3">
      <c r="A130" s="55" t="s">
        <v>283</v>
      </c>
      <c r="B130" s="55" t="s">
        <v>284</v>
      </c>
      <c r="C130" s="50"/>
    </row>
    <row r="131" s="39" customFormat="1" ht="22" customHeight="1" spans="1:3">
      <c r="A131" s="55" t="s">
        <v>285</v>
      </c>
      <c r="B131" s="55" t="s">
        <v>102</v>
      </c>
      <c r="C131" s="50"/>
    </row>
    <row r="132" s="39" customFormat="1" ht="22" customHeight="1" spans="1:3">
      <c r="A132" s="55" t="s">
        <v>286</v>
      </c>
      <c r="B132" s="55" t="s">
        <v>287</v>
      </c>
      <c r="C132" s="50"/>
    </row>
    <row r="133" s="39" customFormat="1" ht="22" customHeight="1" spans="1:3">
      <c r="A133" s="53" t="s">
        <v>288</v>
      </c>
      <c r="B133" s="53" t="s">
        <v>289</v>
      </c>
      <c r="C133" s="54">
        <f>SUM(C134:C139)</f>
        <v>0</v>
      </c>
    </row>
    <row r="134" s="39" customFormat="1" ht="22" customHeight="1" spans="1:3">
      <c r="A134" s="55" t="s">
        <v>290</v>
      </c>
      <c r="B134" s="55" t="s">
        <v>84</v>
      </c>
      <c r="C134" s="50"/>
    </row>
    <row r="135" s="39" customFormat="1" ht="22" customHeight="1" spans="1:3">
      <c r="A135" s="55" t="s">
        <v>291</v>
      </c>
      <c r="B135" s="55" t="s">
        <v>86</v>
      </c>
      <c r="C135" s="50"/>
    </row>
    <row r="136" s="39" customFormat="1" ht="22" customHeight="1" spans="1:3">
      <c r="A136" s="55" t="s">
        <v>292</v>
      </c>
      <c r="B136" s="55" t="s">
        <v>88</v>
      </c>
      <c r="C136" s="50"/>
    </row>
    <row r="137" s="39" customFormat="1" ht="22" customHeight="1" spans="1:3">
      <c r="A137" s="55" t="s">
        <v>293</v>
      </c>
      <c r="B137" s="55" t="s">
        <v>294</v>
      </c>
      <c r="C137" s="50"/>
    </row>
    <row r="138" s="39" customFormat="1" ht="22" customHeight="1" spans="1:3">
      <c r="A138" s="55" t="s">
        <v>295</v>
      </c>
      <c r="B138" s="55" t="s">
        <v>102</v>
      </c>
      <c r="C138" s="50"/>
    </row>
    <row r="139" s="39" customFormat="1" ht="22" customHeight="1" spans="1:3">
      <c r="A139" s="55" t="s">
        <v>296</v>
      </c>
      <c r="B139" s="55" t="s">
        <v>297</v>
      </c>
      <c r="C139" s="50"/>
    </row>
    <row r="140" s="40" customFormat="1" ht="22" customHeight="1" spans="1:3">
      <c r="A140" s="53" t="s">
        <v>298</v>
      </c>
      <c r="B140" s="53" t="s">
        <v>299</v>
      </c>
      <c r="C140" s="54">
        <f>SUM(C141:C147)</f>
        <v>0</v>
      </c>
    </row>
    <row r="141" s="39" customFormat="1" ht="22" customHeight="1" spans="1:3">
      <c r="A141" s="55" t="s">
        <v>300</v>
      </c>
      <c r="B141" s="55" t="s">
        <v>84</v>
      </c>
      <c r="C141" s="50"/>
    </row>
    <row r="142" s="39" customFormat="1" ht="22" customHeight="1" spans="1:3">
      <c r="A142" s="55" t="s">
        <v>301</v>
      </c>
      <c r="B142" s="55" t="s">
        <v>86</v>
      </c>
      <c r="C142" s="50"/>
    </row>
    <row r="143" s="39" customFormat="1" ht="22" customHeight="1" spans="1:3">
      <c r="A143" s="55" t="s">
        <v>302</v>
      </c>
      <c r="B143" s="55" t="s">
        <v>88</v>
      </c>
      <c r="C143" s="50"/>
    </row>
    <row r="144" s="39" customFormat="1" ht="22" customHeight="1" spans="1:3">
      <c r="A144" s="55" t="s">
        <v>303</v>
      </c>
      <c r="B144" s="55" t="s">
        <v>304</v>
      </c>
      <c r="C144" s="50"/>
    </row>
    <row r="145" s="39" customFormat="1" ht="22" customHeight="1" spans="1:3">
      <c r="A145" s="55" t="s">
        <v>305</v>
      </c>
      <c r="B145" s="55" t="s">
        <v>306</v>
      </c>
      <c r="C145" s="50"/>
    </row>
    <row r="146" s="39" customFormat="1" ht="22" customHeight="1" spans="1:3">
      <c r="A146" s="55" t="s">
        <v>307</v>
      </c>
      <c r="B146" s="55" t="s">
        <v>102</v>
      </c>
      <c r="C146" s="50"/>
    </row>
    <row r="147" s="39" customFormat="1" ht="22" customHeight="1" spans="1:3">
      <c r="A147" s="55" t="s">
        <v>308</v>
      </c>
      <c r="B147" s="55" t="s">
        <v>309</v>
      </c>
      <c r="C147" s="50"/>
    </row>
    <row r="148" s="39" customFormat="1" ht="22" customHeight="1" spans="1:3">
      <c r="A148" s="53" t="s">
        <v>310</v>
      </c>
      <c r="B148" s="53" t="s">
        <v>311</v>
      </c>
      <c r="C148" s="54">
        <f>SUM(C149:C153)</f>
        <v>110.45</v>
      </c>
    </row>
    <row r="149" s="39" customFormat="1" ht="22" customHeight="1" spans="1:3">
      <c r="A149" s="55" t="s">
        <v>312</v>
      </c>
      <c r="B149" s="55" t="s">
        <v>84</v>
      </c>
      <c r="C149" s="50"/>
    </row>
    <row r="150" s="39" customFormat="1" ht="22" customHeight="1" spans="1:3">
      <c r="A150" s="55" t="s">
        <v>313</v>
      </c>
      <c r="B150" s="55" t="s">
        <v>86</v>
      </c>
      <c r="C150" s="50"/>
    </row>
    <row r="151" s="39" customFormat="1" ht="22" customHeight="1" spans="1:3">
      <c r="A151" s="55" t="s">
        <v>314</v>
      </c>
      <c r="B151" s="55" t="s">
        <v>88</v>
      </c>
      <c r="C151" s="50"/>
    </row>
    <row r="152" s="39" customFormat="1" ht="22" customHeight="1" spans="1:3">
      <c r="A152" s="55" t="s">
        <v>315</v>
      </c>
      <c r="B152" s="55" t="s">
        <v>316</v>
      </c>
      <c r="C152" s="50">
        <v>110.45</v>
      </c>
    </row>
    <row r="153" s="39" customFormat="1" ht="22" customHeight="1" spans="1:3">
      <c r="A153" s="55" t="s">
        <v>317</v>
      </c>
      <c r="B153" s="55" t="s">
        <v>318</v>
      </c>
      <c r="C153" s="50"/>
    </row>
    <row r="154" s="39" customFormat="1" ht="22" customHeight="1" spans="1:3">
      <c r="A154" s="53" t="s">
        <v>319</v>
      </c>
      <c r="B154" s="53" t="s">
        <v>320</v>
      </c>
      <c r="C154" s="54">
        <f>SUM(C155:C160)</f>
        <v>39.49</v>
      </c>
    </row>
    <row r="155" s="39" customFormat="1" ht="22" customHeight="1" spans="1:3">
      <c r="A155" s="55" t="s">
        <v>321</v>
      </c>
      <c r="B155" s="55" t="s">
        <v>84</v>
      </c>
      <c r="C155" s="50">
        <v>34.09</v>
      </c>
    </row>
    <row r="156" s="39" customFormat="1" ht="22" customHeight="1" spans="1:3">
      <c r="A156" s="55" t="s">
        <v>322</v>
      </c>
      <c r="B156" s="55" t="s">
        <v>86</v>
      </c>
      <c r="C156" s="50">
        <v>5.4</v>
      </c>
    </row>
    <row r="157" s="39" customFormat="1" ht="22" customHeight="1" spans="1:3">
      <c r="A157" s="55" t="s">
        <v>323</v>
      </c>
      <c r="B157" s="55" t="s">
        <v>88</v>
      </c>
      <c r="C157" s="50"/>
    </row>
    <row r="158" s="39" customFormat="1" ht="22" customHeight="1" spans="1:3">
      <c r="A158" s="55" t="s">
        <v>324</v>
      </c>
      <c r="B158" s="55" t="s">
        <v>115</v>
      </c>
      <c r="C158" s="50"/>
    </row>
    <row r="159" s="39" customFormat="1" ht="22" customHeight="1" spans="1:3">
      <c r="A159" s="55" t="s">
        <v>325</v>
      </c>
      <c r="B159" s="55" t="s">
        <v>102</v>
      </c>
      <c r="C159" s="50"/>
    </row>
    <row r="160" s="39" customFormat="1" ht="22" customHeight="1" spans="1:3">
      <c r="A160" s="55" t="s">
        <v>326</v>
      </c>
      <c r="B160" s="55" t="s">
        <v>327</v>
      </c>
      <c r="C160" s="50"/>
    </row>
    <row r="161" s="39" customFormat="1" ht="22" customHeight="1" spans="1:3">
      <c r="A161" s="53" t="s">
        <v>328</v>
      </c>
      <c r="B161" s="53" t="s">
        <v>329</v>
      </c>
      <c r="C161" s="54">
        <f>SUM(C162:C167)</f>
        <v>619.96</v>
      </c>
    </row>
    <row r="162" s="39" customFormat="1" ht="22" customHeight="1" spans="1:3">
      <c r="A162" s="55" t="s">
        <v>330</v>
      </c>
      <c r="B162" s="55" t="s">
        <v>84</v>
      </c>
      <c r="C162" s="50">
        <v>602.46</v>
      </c>
    </row>
    <row r="163" s="39" customFormat="1" ht="22" customHeight="1" spans="1:3">
      <c r="A163" s="55" t="s">
        <v>331</v>
      </c>
      <c r="B163" s="55" t="s">
        <v>86</v>
      </c>
      <c r="C163" s="50">
        <v>17.5</v>
      </c>
    </row>
    <row r="164" s="39" customFormat="1" ht="22" customHeight="1" spans="1:3">
      <c r="A164" s="55" t="s">
        <v>332</v>
      </c>
      <c r="B164" s="55" t="s">
        <v>88</v>
      </c>
      <c r="C164" s="50"/>
    </row>
    <row r="165" s="40" customFormat="1" ht="22" customHeight="1" spans="1:3">
      <c r="A165" s="55" t="s">
        <v>333</v>
      </c>
      <c r="B165" s="55" t="s">
        <v>334</v>
      </c>
      <c r="C165" s="50"/>
    </row>
    <row r="166" s="39" customFormat="1" ht="22" customHeight="1" spans="1:3">
      <c r="A166" s="55" t="s">
        <v>335</v>
      </c>
      <c r="B166" s="55" t="s">
        <v>102</v>
      </c>
      <c r="C166" s="50"/>
    </row>
    <row r="167" s="39" customFormat="1" ht="22" customHeight="1" spans="1:3">
      <c r="A167" s="55" t="s">
        <v>336</v>
      </c>
      <c r="B167" s="55" t="s">
        <v>337</v>
      </c>
      <c r="C167" s="50"/>
    </row>
    <row r="168" s="39" customFormat="1" ht="22" customHeight="1" spans="1:3">
      <c r="A168" s="53" t="s">
        <v>338</v>
      </c>
      <c r="B168" s="53" t="s">
        <v>339</v>
      </c>
      <c r="C168" s="54">
        <f>SUM(C169:C174)</f>
        <v>1320.77</v>
      </c>
    </row>
    <row r="169" s="39" customFormat="1" ht="22" customHeight="1" spans="1:3">
      <c r="A169" s="55" t="s">
        <v>340</v>
      </c>
      <c r="B169" s="55" t="s">
        <v>84</v>
      </c>
      <c r="C169" s="50">
        <v>405.06</v>
      </c>
    </row>
    <row r="170" s="39" customFormat="1" ht="22" customHeight="1" spans="1:3">
      <c r="A170" s="55" t="s">
        <v>341</v>
      </c>
      <c r="B170" s="55" t="s">
        <v>86</v>
      </c>
      <c r="C170" s="50">
        <v>128.22</v>
      </c>
    </row>
    <row r="171" s="39" customFormat="1" ht="22" customHeight="1" spans="1:3">
      <c r="A171" s="55" t="s">
        <v>342</v>
      </c>
      <c r="B171" s="55" t="s">
        <v>88</v>
      </c>
      <c r="C171" s="50">
        <v>11.16</v>
      </c>
    </row>
    <row r="172" s="39" customFormat="1" ht="22" customHeight="1" spans="1:3">
      <c r="A172" s="55" t="s">
        <v>343</v>
      </c>
      <c r="B172" s="55" t="s">
        <v>344</v>
      </c>
      <c r="C172" s="50"/>
    </row>
    <row r="173" s="39" customFormat="1" ht="22" customHeight="1" spans="1:3">
      <c r="A173" s="55" t="s">
        <v>345</v>
      </c>
      <c r="B173" s="55" t="s">
        <v>102</v>
      </c>
      <c r="C173" s="50">
        <v>768.33</v>
      </c>
    </row>
    <row r="174" s="39" customFormat="1" ht="22" customHeight="1" spans="1:3">
      <c r="A174" s="55" t="s">
        <v>346</v>
      </c>
      <c r="B174" s="55" t="s">
        <v>347</v>
      </c>
      <c r="C174" s="50">
        <v>8</v>
      </c>
    </row>
    <row r="175" s="39" customFormat="1" ht="22" customHeight="1" spans="1:3">
      <c r="A175" s="53" t="s">
        <v>348</v>
      </c>
      <c r="B175" s="53" t="s">
        <v>349</v>
      </c>
      <c r="C175" s="54">
        <f>SUM(C176:C181)</f>
        <v>786.49</v>
      </c>
    </row>
    <row r="176" s="39" customFormat="1" ht="22" customHeight="1" spans="1:3">
      <c r="A176" s="55" t="s">
        <v>350</v>
      </c>
      <c r="B176" s="55" t="s">
        <v>84</v>
      </c>
      <c r="C176" s="50">
        <v>184.97</v>
      </c>
    </row>
    <row r="177" s="39" customFormat="1" ht="22" customHeight="1" spans="1:3">
      <c r="A177" s="55" t="s">
        <v>351</v>
      </c>
      <c r="B177" s="55" t="s">
        <v>86</v>
      </c>
      <c r="C177" s="50">
        <v>141.65</v>
      </c>
    </row>
    <row r="178" s="39" customFormat="1" ht="22" customHeight="1" spans="1:3">
      <c r="A178" s="55" t="s">
        <v>352</v>
      </c>
      <c r="B178" s="55" t="s">
        <v>88</v>
      </c>
      <c r="C178" s="50">
        <v>10</v>
      </c>
    </row>
    <row r="179" s="39" customFormat="1" ht="22" customHeight="1" spans="1:3">
      <c r="A179" s="55" t="s">
        <v>353</v>
      </c>
      <c r="B179" s="55" t="s">
        <v>354</v>
      </c>
      <c r="C179" s="50"/>
    </row>
    <row r="180" s="39" customFormat="1" ht="22" customHeight="1" spans="1:3">
      <c r="A180" s="55" t="s">
        <v>355</v>
      </c>
      <c r="B180" s="55" t="s">
        <v>102</v>
      </c>
      <c r="C180" s="50">
        <v>337.71</v>
      </c>
    </row>
    <row r="181" s="39" customFormat="1" ht="22" customHeight="1" spans="1:3">
      <c r="A181" s="55" t="s">
        <v>356</v>
      </c>
      <c r="B181" s="55" t="s">
        <v>357</v>
      </c>
      <c r="C181" s="50">
        <v>112.16</v>
      </c>
    </row>
    <row r="182" s="39" customFormat="1" ht="22" customHeight="1" spans="1:3">
      <c r="A182" s="53" t="s">
        <v>358</v>
      </c>
      <c r="B182" s="53" t="s">
        <v>359</v>
      </c>
      <c r="C182" s="54">
        <f>SUM(C183:C188)</f>
        <v>579.76</v>
      </c>
    </row>
    <row r="183" s="39" customFormat="1" ht="22" customHeight="1" spans="1:3">
      <c r="A183" s="55" t="s">
        <v>360</v>
      </c>
      <c r="B183" s="55" t="s">
        <v>84</v>
      </c>
      <c r="C183" s="50">
        <v>108.92</v>
      </c>
    </row>
    <row r="184" s="40" customFormat="1" ht="22" customHeight="1" spans="1:3">
      <c r="A184" s="55" t="s">
        <v>361</v>
      </c>
      <c r="B184" s="55" t="s">
        <v>86</v>
      </c>
      <c r="C184" s="50">
        <v>285</v>
      </c>
    </row>
    <row r="185" s="39" customFormat="1" ht="22" customHeight="1" spans="1:3">
      <c r="A185" s="55" t="s">
        <v>362</v>
      </c>
      <c r="B185" s="55" t="s">
        <v>88</v>
      </c>
      <c r="C185" s="50"/>
    </row>
    <row r="186" s="39" customFormat="1" ht="22" customHeight="1" spans="1:3">
      <c r="A186" s="55" t="s">
        <v>363</v>
      </c>
      <c r="B186" s="55" t="s">
        <v>364</v>
      </c>
      <c r="C186" s="50"/>
    </row>
    <row r="187" s="39" customFormat="1" ht="22" customHeight="1" spans="1:3">
      <c r="A187" s="55" t="s">
        <v>365</v>
      </c>
      <c r="B187" s="55" t="s">
        <v>102</v>
      </c>
      <c r="C187" s="50">
        <v>185.84</v>
      </c>
    </row>
    <row r="188" s="39" customFormat="1" ht="22" customHeight="1" spans="1:3">
      <c r="A188" s="55" t="s">
        <v>366</v>
      </c>
      <c r="B188" s="55" t="s">
        <v>367</v>
      </c>
      <c r="C188" s="50"/>
    </row>
    <row r="189" s="39" customFormat="1" ht="22" customHeight="1" spans="1:3">
      <c r="A189" s="53" t="s">
        <v>368</v>
      </c>
      <c r="B189" s="53" t="s">
        <v>369</v>
      </c>
      <c r="C189" s="54">
        <f>SUM(C190:C196)</f>
        <v>102.97</v>
      </c>
    </row>
    <row r="190" s="39" customFormat="1" ht="22" customHeight="1" spans="1:3">
      <c r="A190" s="55" t="s">
        <v>370</v>
      </c>
      <c r="B190" s="55" t="s">
        <v>84</v>
      </c>
      <c r="C190" s="50">
        <v>84.67</v>
      </c>
    </row>
    <row r="191" s="39" customFormat="1" ht="22" customHeight="1" spans="1:3">
      <c r="A191" s="55" t="s">
        <v>371</v>
      </c>
      <c r="B191" s="55" t="s">
        <v>86</v>
      </c>
      <c r="C191" s="50">
        <v>18.3</v>
      </c>
    </row>
    <row r="192" s="39" customFormat="1" ht="22" customHeight="1" spans="1:3">
      <c r="A192" s="55" t="s">
        <v>372</v>
      </c>
      <c r="B192" s="55" t="s">
        <v>88</v>
      </c>
      <c r="C192" s="50"/>
    </row>
    <row r="193" s="39" customFormat="1" ht="22" customHeight="1" spans="1:3">
      <c r="A193" s="55" t="s">
        <v>373</v>
      </c>
      <c r="B193" s="55" t="s">
        <v>374</v>
      </c>
      <c r="C193" s="50"/>
    </row>
    <row r="194" s="39" customFormat="1" ht="22" customHeight="1" spans="1:3">
      <c r="A194" s="55" t="s">
        <v>375</v>
      </c>
      <c r="B194" s="55" t="s">
        <v>376</v>
      </c>
      <c r="C194" s="50"/>
    </row>
    <row r="195" s="39" customFormat="1" ht="22" customHeight="1" spans="1:3">
      <c r="A195" s="55" t="s">
        <v>377</v>
      </c>
      <c r="B195" s="55" t="s">
        <v>102</v>
      </c>
      <c r="C195" s="50"/>
    </row>
    <row r="196" s="39" customFormat="1" ht="22" customHeight="1" spans="1:3">
      <c r="A196" s="55" t="s">
        <v>378</v>
      </c>
      <c r="B196" s="55" t="s">
        <v>379</v>
      </c>
      <c r="C196" s="50"/>
    </row>
    <row r="197" s="39" customFormat="1" ht="22" customHeight="1" spans="1:3">
      <c r="A197" s="53" t="s">
        <v>380</v>
      </c>
      <c r="B197" s="53" t="s">
        <v>381</v>
      </c>
      <c r="C197" s="54">
        <f>SUM(C198:C202)</f>
        <v>0</v>
      </c>
    </row>
    <row r="198" s="39" customFormat="1" ht="22" customHeight="1" spans="1:3">
      <c r="A198" s="55" t="s">
        <v>382</v>
      </c>
      <c r="B198" s="55" t="s">
        <v>84</v>
      </c>
      <c r="C198" s="50"/>
    </row>
    <row r="199" s="39" customFormat="1" ht="22" customHeight="1" spans="1:3">
      <c r="A199" s="55" t="s">
        <v>383</v>
      </c>
      <c r="B199" s="55" t="s">
        <v>86</v>
      </c>
      <c r="C199" s="50"/>
    </row>
    <row r="200" s="39" customFormat="1" ht="22" customHeight="1" spans="1:3">
      <c r="A200" s="55" t="s">
        <v>384</v>
      </c>
      <c r="B200" s="55" t="s">
        <v>88</v>
      </c>
      <c r="C200" s="50"/>
    </row>
    <row r="201" s="39" customFormat="1" ht="22" customHeight="1" spans="1:3">
      <c r="A201" s="55" t="s">
        <v>385</v>
      </c>
      <c r="B201" s="55" t="s">
        <v>102</v>
      </c>
      <c r="C201" s="50"/>
    </row>
    <row r="202" s="40" customFormat="1" ht="22" customHeight="1" spans="1:3">
      <c r="A202" s="55" t="s">
        <v>386</v>
      </c>
      <c r="B202" s="55" t="s">
        <v>387</v>
      </c>
      <c r="C202" s="50"/>
    </row>
    <row r="203" s="39" customFormat="1" ht="22" customHeight="1" spans="1:3">
      <c r="A203" s="53" t="s">
        <v>388</v>
      </c>
      <c r="B203" s="53" t="s">
        <v>389</v>
      </c>
      <c r="C203" s="54">
        <f>SUM(C204:C208)</f>
        <v>0</v>
      </c>
    </row>
    <row r="204" s="39" customFormat="1" ht="22" customHeight="1" spans="1:3">
      <c r="A204" s="55" t="s">
        <v>390</v>
      </c>
      <c r="B204" s="55" t="s">
        <v>84</v>
      </c>
      <c r="C204" s="50"/>
    </row>
    <row r="205" s="39" customFormat="1" ht="22" customHeight="1" spans="1:3">
      <c r="A205" s="55" t="s">
        <v>391</v>
      </c>
      <c r="B205" s="55" t="s">
        <v>86</v>
      </c>
      <c r="C205" s="50"/>
    </row>
    <row r="206" s="39" customFormat="1" ht="22" customHeight="1" spans="1:3">
      <c r="A206" s="55" t="s">
        <v>392</v>
      </c>
      <c r="B206" s="55" t="s">
        <v>88</v>
      </c>
      <c r="C206" s="50"/>
    </row>
    <row r="207" s="39" customFormat="1" ht="22" customHeight="1" spans="1:3">
      <c r="A207" s="55" t="s">
        <v>393</v>
      </c>
      <c r="B207" s="55" t="s">
        <v>102</v>
      </c>
      <c r="C207" s="50"/>
    </row>
    <row r="208" s="39" customFormat="1" ht="22" customHeight="1" spans="1:3">
      <c r="A208" s="55" t="s">
        <v>394</v>
      </c>
      <c r="B208" s="55" t="s">
        <v>395</v>
      </c>
      <c r="C208" s="50"/>
    </row>
    <row r="209" s="39" customFormat="1" ht="22" customHeight="1" spans="1:3">
      <c r="A209" s="53" t="s">
        <v>396</v>
      </c>
      <c r="B209" s="53" t="s">
        <v>397</v>
      </c>
      <c r="C209" s="54">
        <f>SUM(C210:C215)</f>
        <v>0</v>
      </c>
    </row>
    <row r="210" s="39" customFormat="1" ht="22" customHeight="1" spans="1:3">
      <c r="A210" s="55" t="s">
        <v>398</v>
      </c>
      <c r="B210" s="55" t="s">
        <v>84</v>
      </c>
      <c r="C210" s="50"/>
    </row>
    <row r="211" s="39" customFormat="1" ht="22" customHeight="1" spans="1:3">
      <c r="A211" s="55" t="s">
        <v>399</v>
      </c>
      <c r="B211" s="55" t="s">
        <v>86</v>
      </c>
      <c r="C211" s="50"/>
    </row>
    <row r="212" s="39" customFormat="1" ht="22" customHeight="1" spans="1:3">
      <c r="A212" s="55" t="s">
        <v>400</v>
      </c>
      <c r="B212" s="55" t="s">
        <v>88</v>
      </c>
      <c r="C212" s="50"/>
    </row>
    <row r="213" s="39" customFormat="1" ht="22" customHeight="1" spans="1:3">
      <c r="A213" s="55" t="s">
        <v>401</v>
      </c>
      <c r="B213" s="55" t="s">
        <v>402</v>
      </c>
      <c r="C213" s="50"/>
    </row>
    <row r="214" s="39" customFormat="1" ht="22" customHeight="1" spans="1:3">
      <c r="A214" s="55" t="s">
        <v>403</v>
      </c>
      <c r="B214" s="55" t="s">
        <v>102</v>
      </c>
      <c r="C214" s="50"/>
    </row>
    <row r="215" s="39" customFormat="1" ht="22" customHeight="1" spans="1:3">
      <c r="A215" s="55" t="s">
        <v>404</v>
      </c>
      <c r="B215" s="55" t="s">
        <v>405</v>
      </c>
      <c r="C215" s="50"/>
    </row>
    <row r="216" s="39" customFormat="1" ht="22" customHeight="1" spans="1:3">
      <c r="A216" s="53" t="s">
        <v>406</v>
      </c>
      <c r="B216" s="53" t="s">
        <v>407</v>
      </c>
      <c r="C216" s="54">
        <f>SUM(C217:C230)</f>
        <v>1472.86</v>
      </c>
    </row>
    <row r="217" s="39" customFormat="1" ht="22" customHeight="1" spans="1:3">
      <c r="A217" s="55" t="s">
        <v>408</v>
      </c>
      <c r="B217" s="55" t="s">
        <v>84</v>
      </c>
      <c r="C217" s="50">
        <v>781.88</v>
      </c>
    </row>
    <row r="218" s="39" customFormat="1" ht="22" customHeight="1" spans="1:3">
      <c r="A218" s="55" t="s">
        <v>409</v>
      </c>
      <c r="B218" s="55" t="s">
        <v>86</v>
      </c>
      <c r="C218" s="50">
        <v>165.36</v>
      </c>
    </row>
    <row r="219" s="39" customFormat="1" ht="22" customHeight="1" spans="1:3">
      <c r="A219" s="55" t="s">
        <v>410</v>
      </c>
      <c r="B219" s="55" t="s">
        <v>88</v>
      </c>
      <c r="C219" s="50"/>
    </row>
    <row r="220" s="39" customFormat="1" ht="22" customHeight="1" spans="1:3">
      <c r="A220" s="55" t="s">
        <v>411</v>
      </c>
      <c r="B220" s="55" t="s">
        <v>412</v>
      </c>
      <c r="C220" s="50"/>
    </row>
    <row r="221" s="39" customFormat="1" ht="22" customHeight="1" spans="1:3">
      <c r="A221" s="55" t="s">
        <v>413</v>
      </c>
      <c r="B221" s="55" t="s">
        <v>414</v>
      </c>
      <c r="C221" s="50"/>
    </row>
    <row r="222" s="39" customFormat="1" ht="22" customHeight="1" spans="1:3">
      <c r="A222" s="55" t="s">
        <v>415</v>
      </c>
      <c r="B222" s="55" t="s">
        <v>185</v>
      </c>
      <c r="C222" s="50"/>
    </row>
    <row r="223" s="39" customFormat="1" ht="22" customHeight="1" spans="1:3">
      <c r="A223" s="55" t="s">
        <v>416</v>
      </c>
      <c r="B223" s="55" t="s">
        <v>417</v>
      </c>
      <c r="C223" s="50"/>
    </row>
    <row r="224" s="39" customFormat="1" ht="22" customHeight="1" spans="1:3">
      <c r="A224" s="55" t="s">
        <v>418</v>
      </c>
      <c r="B224" s="55" t="s">
        <v>419</v>
      </c>
      <c r="C224" s="50"/>
    </row>
    <row r="225" s="39" customFormat="1" ht="22" customHeight="1" spans="1:3">
      <c r="A225" s="55" t="s">
        <v>420</v>
      </c>
      <c r="B225" s="55" t="s">
        <v>421</v>
      </c>
      <c r="C225" s="50"/>
    </row>
    <row r="226" s="39" customFormat="1" ht="22" customHeight="1" spans="1:3">
      <c r="A226" s="55" t="s">
        <v>422</v>
      </c>
      <c r="B226" s="55" t="s">
        <v>423</v>
      </c>
      <c r="C226" s="50"/>
    </row>
    <row r="227" s="39" customFormat="1" ht="22" customHeight="1" spans="1:3">
      <c r="A227" s="55" t="s">
        <v>424</v>
      </c>
      <c r="B227" s="55" t="s">
        <v>425</v>
      </c>
      <c r="C227" s="50"/>
    </row>
    <row r="228" s="39" customFormat="1" ht="22" customHeight="1" spans="1:3">
      <c r="A228" s="55" t="s">
        <v>426</v>
      </c>
      <c r="B228" s="55" t="s">
        <v>427</v>
      </c>
      <c r="C228" s="50"/>
    </row>
    <row r="229" s="39" customFormat="1" ht="22" customHeight="1" spans="1:3">
      <c r="A229" s="55" t="s">
        <v>428</v>
      </c>
      <c r="B229" s="55" t="s">
        <v>102</v>
      </c>
      <c r="C229" s="50">
        <v>525.62</v>
      </c>
    </row>
    <row r="230" s="39" customFormat="1" ht="22" customHeight="1" spans="1:3">
      <c r="A230" s="55" t="s">
        <v>429</v>
      </c>
      <c r="B230" s="55" t="s">
        <v>430</v>
      </c>
      <c r="C230" s="50"/>
    </row>
    <row r="231" s="39" customFormat="1" ht="22" customHeight="1" spans="1:3">
      <c r="A231" s="53">
        <v>20140</v>
      </c>
      <c r="B231" s="53" t="s">
        <v>131</v>
      </c>
      <c r="C231" s="54">
        <f>SUM(C232:C233)</f>
        <v>710.87</v>
      </c>
    </row>
    <row r="232" s="39" customFormat="1" ht="22" customHeight="1" spans="1:3">
      <c r="A232" s="55">
        <v>2013801</v>
      </c>
      <c r="B232" s="55" t="s">
        <v>84</v>
      </c>
      <c r="C232" s="50">
        <v>82.52</v>
      </c>
    </row>
    <row r="233" s="39" customFormat="1" ht="22" customHeight="1" spans="1:3">
      <c r="A233" s="55">
        <v>2014099</v>
      </c>
      <c r="B233" s="55" t="s">
        <v>431</v>
      </c>
      <c r="C233" s="50">
        <v>628.35</v>
      </c>
    </row>
    <row r="234" s="39" customFormat="1" ht="22" customHeight="1" spans="1:3">
      <c r="A234" s="53" t="s">
        <v>432</v>
      </c>
      <c r="B234" s="53" t="s">
        <v>433</v>
      </c>
      <c r="C234" s="54">
        <f>SUM(C235:C236)</f>
        <v>3907.85</v>
      </c>
    </row>
    <row r="235" s="39" customFormat="1" ht="22" customHeight="1" spans="1:3">
      <c r="A235" s="55" t="s">
        <v>434</v>
      </c>
      <c r="B235" s="55" t="s">
        <v>435</v>
      </c>
      <c r="C235" s="50"/>
    </row>
    <row r="236" s="39" customFormat="1" ht="22" customHeight="1" spans="1:3">
      <c r="A236" s="55" t="s">
        <v>436</v>
      </c>
      <c r="B236" s="55" t="s">
        <v>437</v>
      </c>
      <c r="C236" s="50">
        <v>3907.85</v>
      </c>
    </row>
    <row r="237" s="39" customFormat="1" ht="22" customHeight="1" spans="1:3">
      <c r="A237" s="51" t="s">
        <v>438</v>
      </c>
      <c r="B237" s="51" t="s">
        <v>439</v>
      </c>
      <c r="C237" s="52"/>
    </row>
    <row r="238" s="39" customFormat="1" ht="22" customHeight="1" spans="1:3">
      <c r="A238" s="55" t="s">
        <v>440</v>
      </c>
      <c r="B238" s="55" t="s">
        <v>441</v>
      </c>
      <c r="C238" s="50"/>
    </row>
    <row r="239" s="39" customFormat="1" ht="22" customHeight="1" spans="1:3">
      <c r="A239" s="55" t="s">
        <v>442</v>
      </c>
      <c r="B239" s="55" t="s">
        <v>84</v>
      </c>
      <c r="C239" s="50"/>
    </row>
    <row r="240" s="39" customFormat="1" ht="22" customHeight="1" spans="1:3">
      <c r="A240" s="55" t="s">
        <v>443</v>
      </c>
      <c r="B240" s="55" t="s">
        <v>86</v>
      </c>
      <c r="C240" s="50"/>
    </row>
    <row r="241" s="39" customFormat="1" ht="22" customHeight="1" spans="1:3">
      <c r="A241" s="55" t="s">
        <v>444</v>
      </c>
      <c r="B241" s="55" t="s">
        <v>88</v>
      </c>
      <c r="C241" s="50"/>
    </row>
    <row r="242" s="39" customFormat="1" ht="22" customHeight="1" spans="1:3">
      <c r="A242" s="55" t="s">
        <v>445</v>
      </c>
      <c r="B242" s="55" t="s">
        <v>344</v>
      </c>
      <c r="C242" s="50"/>
    </row>
    <row r="243" s="39" customFormat="1" ht="22" customHeight="1" spans="1:3">
      <c r="A243" s="55" t="s">
        <v>446</v>
      </c>
      <c r="B243" s="55" t="s">
        <v>102</v>
      </c>
      <c r="C243" s="50"/>
    </row>
    <row r="244" s="39" customFormat="1" ht="22" customHeight="1" spans="1:3">
      <c r="A244" s="55" t="s">
        <v>447</v>
      </c>
      <c r="B244" s="55" t="s">
        <v>448</v>
      </c>
      <c r="C244" s="50"/>
    </row>
    <row r="245" s="39" customFormat="1" ht="22" customHeight="1" spans="1:3">
      <c r="A245" s="55" t="s">
        <v>449</v>
      </c>
      <c r="B245" s="55" t="s">
        <v>450</v>
      </c>
      <c r="C245" s="50"/>
    </row>
    <row r="246" s="39" customFormat="1" ht="22" customHeight="1" spans="1:3">
      <c r="A246" s="55" t="s">
        <v>451</v>
      </c>
      <c r="B246" s="55" t="s">
        <v>452</v>
      </c>
      <c r="C246" s="50"/>
    </row>
    <row r="247" s="39" customFormat="1" ht="22" customHeight="1" spans="1:3">
      <c r="A247" s="55" t="s">
        <v>453</v>
      </c>
      <c r="B247" s="55" t="s">
        <v>454</v>
      </c>
      <c r="C247" s="50"/>
    </row>
    <row r="248" s="39" customFormat="1" ht="22" customHeight="1" spans="1:3">
      <c r="A248" s="55" t="s">
        <v>455</v>
      </c>
      <c r="B248" s="55" t="s">
        <v>456</v>
      </c>
      <c r="C248" s="50"/>
    </row>
    <row r="249" s="39" customFormat="1" ht="22" customHeight="1" spans="1:3">
      <c r="A249" s="55" t="s">
        <v>457</v>
      </c>
      <c r="B249" s="55" t="s">
        <v>458</v>
      </c>
      <c r="C249" s="50"/>
    </row>
    <row r="250" s="39" customFormat="1" ht="22" customHeight="1" spans="1:3">
      <c r="A250" s="55" t="s">
        <v>459</v>
      </c>
      <c r="B250" s="55" t="s">
        <v>460</v>
      </c>
      <c r="C250" s="50"/>
    </row>
    <row r="251" s="39" customFormat="1" ht="22" customHeight="1" spans="1:3">
      <c r="A251" s="55" t="s">
        <v>461</v>
      </c>
      <c r="B251" s="55" t="s">
        <v>462</v>
      </c>
      <c r="C251" s="50"/>
    </row>
    <row r="252" s="39" customFormat="1" ht="22" customHeight="1" spans="1:3">
      <c r="A252" s="55" t="s">
        <v>463</v>
      </c>
      <c r="B252" s="55" t="s">
        <v>464</v>
      </c>
      <c r="C252" s="50"/>
    </row>
    <row r="253" s="39" customFormat="1" ht="22" customHeight="1" spans="1:3">
      <c r="A253" s="55" t="s">
        <v>465</v>
      </c>
      <c r="B253" s="55" t="s">
        <v>466</v>
      </c>
      <c r="C253" s="50"/>
    </row>
    <row r="254" s="39" customFormat="1" ht="22" customHeight="1" spans="1:3">
      <c r="A254" s="55" t="s">
        <v>467</v>
      </c>
      <c r="B254" s="55" t="s">
        <v>468</v>
      </c>
      <c r="C254" s="50"/>
    </row>
    <row r="255" s="39" customFormat="1" ht="22" customHeight="1" spans="1:3">
      <c r="A255" s="55" t="s">
        <v>469</v>
      </c>
      <c r="B255" s="55" t="s">
        <v>470</v>
      </c>
      <c r="C255" s="50"/>
    </row>
    <row r="256" s="39" customFormat="1" ht="22" customHeight="1" spans="1:3">
      <c r="A256" s="55" t="s">
        <v>471</v>
      </c>
      <c r="B256" s="55" t="s">
        <v>472</v>
      </c>
      <c r="C256" s="50"/>
    </row>
    <row r="257" s="39" customFormat="1" ht="22" customHeight="1" spans="1:3">
      <c r="A257" s="55" t="s">
        <v>473</v>
      </c>
      <c r="B257" s="55" t="s">
        <v>474</v>
      </c>
      <c r="C257" s="50"/>
    </row>
    <row r="258" s="39" customFormat="1" ht="22" customHeight="1" spans="1:3">
      <c r="A258" s="55" t="s">
        <v>475</v>
      </c>
      <c r="B258" s="55" t="s">
        <v>476</v>
      </c>
      <c r="C258" s="50"/>
    </row>
    <row r="259" s="39" customFormat="1" ht="22" customHeight="1" spans="1:3">
      <c r="A259" s="55" t="s">
        <v>477</v>
      </c>
      <c r="B259" s="55" t="s">
        <v>478</v>
      </c>
      <c r="C259" s="50"/>
    </row>
    <row r="260" s="39" customFormat="1" ht="22" customHeight="1" spans="1:3">
      <c r="A260" s="55" t="s">
        <v>479</v>
      </c>
      <c r="B260" s="55" t="s">
        <v>480</v>
      </c>
      <c r="C260" s="50"/>
    </row>
    <row r="261" s="39" customFormat="1" ht="22" customHeight="1" spans="1:3">
      <c r="A261" s="55" t="s">
        <v>481</v>
      </c>
      <c r="B261" s="55" t="s">
        <v>482</v>
      </c>
      <c r="C261" s="50"/>
    </row>
    <row r="262" s="39" customFormat="1" ht="22" customHeight="1" spans="1:3">
      <c r="A262" s="55" t="s">
        <v>483</v>
      </c>
      <c r="B262" s="55" t="s">
        <v>484</v>
      </c>
      <c r="C262" s="50"/>
    </row>
    <row r="263" s="39" customFormat="1" ht="22" customHeight="1" spans="1:3">
      <c r="A263" s="55" t="s">
        <v>485</v>
      </c>
      <c r="B263" s="55" t="s">
        <v>486</v>
      </c>
      <c r="C263" s="50"/>
    </row>
    <row r="264" s="39" customFormat="1" ht="22" customHeight="1" spans="1:3">
      <c r="A264" s="55" t="s">
        <v>487</v>
      </c>
      <c r="B264" s="55" t="s">
        <v>488</v>
      </c>
      <c r="C264" s="50"/>
    </row>
    <row r="265" s="39" customFormat="1" ht="22" customHeight="1" spans="1:3">
      <c r="A265" s="55" t="s">
        <v>489</v>
      </c>
      <c r="B265" s="55" t="s">
        <v>490</v>
      </c>
      <c r="C265" s="50"/>
    </row>
    <row r="266" s="40" customFormat="1" ht="22" customHeight="1" spans="1:3">
      <c r="A266" s="55" t="s">
        <v>491</v>
      </c>
      <c r="B266" s="55" t="s">
        <v>492</v>
      </c>
      <c r="C266" s="50"/>
    </row>
    <row r="267" s="39" customFormat="1" ht="22" customHeight="1" spans="1:3">
      <c r="A267" s="55" t="s">
        <v>493</v>
      </c>
      <c r="B267" s="55" t="s">
        <v>494</v>
      </c>
      <c r="C267" s="50"/>
    </row>
    <row r="268" s="39" customFormat="1" ht="22" customHeight="1" spans="1:3">
      <c r="A268" s="55" t="s">
        <v>495</v>
      </c>
      <c r="B268" s="55" t="s">
        <v>496</v>
      </c>
      <c r="C268" s="50"/>
    </row>
    <row r="269" s="39" customFormat="1" ht="22" customHeight="1" spans="1:3">
      <c r="A269" s="55" t="s">
        <v>497</v>
      </c>
      <c r="B269" s="55" t="s">
        <v>498</v>
      </c>
      <c r="C269" s="50"/>
    </row>
    <row r="270" s="39" customFormat="1" ht="22" customHeight="1" spans="1:3">
      <c r="A270" s="55" t="s">
        <v>499</v>
      </c>
      <c r="B270" s="55" t="s">
        <v>84</v>
      </c>
      <c r="C270" s="50"/>
    </row>
    <row r="271" s="39" customFormat="1" ht="22" customHeight="1" spans="1:3">
      <c r="A271" s="55" t="s">
        <v>500</v>
      </c>
      <c r="B271" s="55" t="s">
        <v>86</v>
      </c>
      <c r="C271" s="50"/>
    </row>
    <row r="272" s="39" customFormat="1" ht="22" customHeight="1" spans="1:3">
      <c r="A272" s="55" t="s">
        <v>501</v>
      </c>
      <c r="B272" s="55" t="s">
        <v>88</v>
      </c>
      <c r="C272" s="50"/>
    </row>
    <row r="273" s="39" customFormat="1" ht="22" customHeight="1" spans="1:3">
      <c r="A273" s="55" t="s">
        <v>502</v>
      </c>
      <c r="B273" s="55" t="s">
        <v>102</v>
      </c>
      <c r="C273" s="50"/>
    </row>
    <row r="274" s="39" customFormat="1" ht="22" customHeight="1" spans="1:3">
      <c r="A274" s="55" t="s">
        <v>503</v>
      </c>
      <c r="B274" s="55" t="s">
        <v>504</v>
      </c>
      <c r="C274" s="50"/>
    </row>
    <row r="275" s="39" customFormat="1" ht="22" customHeight="1" spans="1:3">
      <c r="A275" s="55" t="s">
        <v>505</v>
      </c>
      <c r="B275" s="55" t="s">
        <v>506</v>
      </c>
      <c r="C275" s="50"/>
    </row>
    <row r="276" s="39" customFormat="1" ht="22" customHeight="1" spans="1:3">
      <c r="A276" s="55" t="s">
        <v>507</v>
      </c>
      <c r="B276" s="55" t="s">
        <v>508</v>
      </c>
      <c r="C276" s="50"/>
    </row>
    <row r="277" s="39" customFormat="1" ht="22" customHeight="1" spans="1:3">
      <c r="A277" s="51" t="s">
        <v>509</v>
      </c>
      <c r="B277" s="51" t="s">
        <v>510</v>
      </c>
      <c r="C277" s="52">
        <f>C278+C282+C284+C286+C294</f>
        <v>30</v>
      </c>
    </row>
    <row r="278" s="39" customFormat="1" ht="22" customHeight="1" spans="1:3">
      <c r="A278" s="53" t="s">
        <v>511</v>
      </c>
      <c r="B278" s="53" t="s">
        <v>512</v>
      </c>
      <c r="C278" s="54"/>
    </row>
    <row r="279" s="39" customFormat="1" ht="22" customHeight="1" spans="1:3">
      <c r="A279" s="55" t="s">
        <v>513</v>
      </c>
      <c r="B279" s="55" t="s">
        <v>514</v>
      </c>
      <c r="C279" s="50"/>
    </row>
    <row r="280" s="39" customFormat="1" ht="22" customHeight="1" spans="1:3">
      <c r="A280" s="55" t="s">
        <v>515</v>
      </c>
      <c r="B280" s="55" t="s">
        <v>516</v>
      </c>
      <c r="C280" s="50"/>
    </row>
    <row r="281" s="39" customFormat="1" ht="22" customHeight="1" spans="1:3">
      <c r="A281" s="55" t="s">
        <v>517</v>
      </c>
      <c r="B281" s="55" t="s">
        <v>518</v>
      </c>
      <c r="C281" s="50"/>
    </row>
    <row r="282" s="39" customFormat="1" ht="22" customHeight="1" spans="1:3">
      <c r="A282" s="53" t="s">
        <v>519</v>
      </c>
      <c r="B282" s="53" t="s">
        <v>520</v>
      </c>
      <c r="C282" s="54"/>
    </row>
    <row r="283" s="39" customFormat="1" ht="22" customHeight="1" spans="1:3">
      <c r="A283" s="55" t="s">
        <v>521</v>
      </c>
      <c r="B283" s="55" t="s">
        <v>522</v>
      </c>
      <c r="C283" s="50"/>
    </row>
    <row r="284" s="39" customFormat="1" ht="22" customHeight="1" spans="1:3">
      <c r="A284" s="53" t="s">
        <v>523</v>
      </c>
      <c r="B284" s="53" t="s">
        <v>524</v>
      </c>
      <c r="C284" s="54"/>
    </row>
    <row r="285" s="39" customFormat="1" ht="22" customHeight="1" spans="1:3">
      <c r="A285" s="55" t="s">
        <v>525</v>
      </c>
      <c r="B285" s="55" t="s">
        <v>526</v>
      </c>
      <c r="C285" s="50"/>
    </row>
    <row r="286" s="39" customFormat="1" ht="22" customHeight="1" spans="1:3">
      <c r="A286" s="53" t="s">
        <v>527</v>
      </c>
      <c r="B286" s="53" t="s">
        <v>528</v>
      </c>
      <c r="C286" s="54">
        <f>SUM(C287:C293)</f>
        <v>30</v>
      </c>
    </row>
    <row r="287" s="39" customFormat="1" ht="22" customHeight="1" spans="1:3">
      <c r="A287" s="55" t="s">
        <v>529</v>
      </c>
      <c r="B287" s="55" t="s">
        <v>530</v>
      </c>
      <c r="C287" s="50"/>
    </row>
    <row r="288" s="39" customFormat="1" ht="22" customHeight="1" spans="1:3">
      <c r="A288" s="55" t="s">
        <v>531</v>
      </c>
      <c r="B288" s="55" t="s">
        <v>532</v>
      </c>
      <c r="C288" s="50"/>
    </row>
    <row r="289" s="39" customFormat="1" ht="22" customHeight="1" spans="1:3">
      <c r="A289" s="55" t="s">
        <v>533</v>
      </c>
      <c r="B289" s="55" t="s">
        <v>534</v>
      </c>
      <c r="C289" s="50"/>
    </row>
    <row r="290" s="39" customFormat="1" ht="22" customHeight="1" spans="1:3">
      <c r="A290" s="55" t="s">
        <v>535</v>
      </c>
      <c r="B290" s="55" t="s">
        <v>536</v>
      </c>
      <c r="C290" s="50"/>
    </row>
    <row r="291" s="39" customFormat="1" ht="22" customHeight="1" spans="1:3">
      <c r="A291" s="55" t="s">
        <v>537</v>
      </c>
      <c r="B291" s="55" t="s">
        <v>538</v>
      </c>
      <c r="C291" s="50">
        <v>30</v>
      </c>
    </row>
    <row r="292" s="39" customFormat="1" ht="22" customHeight="1" spans="1:3">
      <c r="A292" s="55" t="s">
        <v>539</v>
      </c>
      <c r="B292" s="55" t="s">
        <v>540</v>
      </c>
      <c r="C292" s="50"/>
    </row>
    <row r="293" s="39" customFormat="1" ht="22" customHeight="1" spans="1:3">
      <c r="A293" s="55" t="s">
        <v>541</v>
      </c>
      <c r="B293" s="55" t="s">
        <v>542</v>
      </c>
      <c r="C293" s="50"/>
    </row>
    <row r="294" s="39" customFormat="1" ht="22" customHeight="1" spans="1:3">
      <c r="A294" s="53" t="s">
        <v>543</v>
      </c>
      <c r="B294" s="53" t="s">
        <v>544</v>
      </c>
      <c r="C294" s="54">
        <f>SUM(C295)</f>
        <v>0</v>
      </c>
    </row>
    <row r="295" s="39" customFormat="1" ht="22" customHeight="1" spans="1:3">
      <c r="A295" s="55" t="s">
        <v>545</v>
      </c>
      <c r="B295" s="55" t="s">
        <v>546</v>
      </c>
      <c r="C295" s="50"/>
    </row>
    <row r="296" s="39" customFormat="1" ht="22" customHeight="1" spans="1:3">
      <c r="A296" s="51" t="s">
        <v>547</v>
      </c>
      <c r="B296" s="51" t="s">
        <v>548</v>
      </c>
      <c r="C296" s="52">
        <f>C297+C300+C311+C318+C326+C335+C349+C359+C369+C377+C383</f>
        <v>8556</v>
      </c>
    </row>
    <row r="297" s="39" customFormat="1" ht="22" customHeight="1" spans="1:3">
      <c r="A297" s="53" t="s">
        <v>549</v>
      </c>
      <c r="B297" s="53" t="s">
        <v>550</v>
      </c>
      <c r="C297" s="54"/>
    </row>
    <row r="298" s="39" customFormat="1" ht="22" customHeight="1" spans="1:3">
      <c r="A298" s="55" t="s">
        <v>551</v>
      </c>
      <c r="B298" s="55" t="s">
        <v>552</v>
      </c>
      <c r="C298" s="50"/>
    </row>
    <row r="299" s="39" customFormat="1" ht="22" customHeight="1" spans="1:3">
      <c r="A299" s="55" t="s">
        <v>553</v>
      </c>
      <c r="B299" s="55" t="s">
        <v>554</v>
      </c>
      <c r="C299" s="50"/>
    </row>
    <row r="300" s="39" customFormat="1" ht="22" customHeight="1" spans="1:3">
      <c r="A300" s="53" t="s">
        <v>555</v>
      </c>
      <c r="B300" s="53" t="s">
        <v>556</v>
      </c>
      <c r="C300" s="54">
        <f>SUM(C301:C310)</f>
        <v>7827.95</v>
      </c>
    </row>
    <row r="301" s="39" customFormat="1" ht="22" customHeight="1" spans="1:3">
      <c r="A301" s="55" t="s">
        <v>557</v>
      </c>
      <c r="B301" s="55" t="s">
        <v>84</v>
      </c>
      <c r="C301" s="50"/>
    </row>
    <row r="302" s="39" customFormat="1" ht="22" customHeight="1" spans="1:3">
      <c r="A302" s="55" t="s">
        <v>558</v>
      </c>
      <c r="B302" s="55" t="s">
        <v>86</v>
      </c>
      <c r="C302" s="50"/>
    </row>
    <row r="303" s="39" customFormat="1" ht="22" customHeight="1" spans="1:3">
      <c r="A303" s="55" t="s">
        <v>559</v>
      </c>
      <c r="B303" s="55" t="s">
        <v>88</v>
      </c>
      <c r="C303" s="50"/>
    </row>
    <row r="304" s="39" customFormat="1" ht="22" customHeight="1" spans="1:3">
      <c r="A304" s="55" t="s">
        <v>560</v>
      </c>
      <c r="B304" s="55" t="s">
        <v>185</v>
      </c>
      <c r="C304" s="50"/>
    </row>
    <row r="305" s="39" customFormat="1" ht="22" customHeight="1" spans="1:3">
      <c r="A305" s="55" t="s">
        <v>561</v>
      </c>
      <c r="B305" s="55" t="s">
        <v>562</v>
      </c>
      <c r="C305" s="50"/>
    </row>
    <row r="306" s="39" customFormat="1" ht="22" customHeight="1" spans="1:3">
      <c r="A306" s="55" t="s">
        <v>563</v>
      </c>
      <c r="B306" s="55" t="s">
        <v>564</v>
      </c>
      <c r="C306" s="50"/>
    </row>
    <row r="307" s="40" customFormat="1" ht="22" customHeight="1" spans="1:3">
      <c r="A307" s="55" t="s">
        <v>565</v>
      </c>
      <c r="B307" s="55" t="s">
        <v>566</v>
      </c>
      <c r="C307" s="50"/>
    </row>
    <row r="308" s="39" customFormat="1" ht="22" customHeight="1" spans="1:3">
      <c r="A308" s="55" t="s">
        <v>567</v>
      </c>
      <c r="B308" s="55" t="s">
        <v>568</v>
      </c>
      <c r="C308" s="50"/>
    </row>
    <row r="309" s="39" customFormat="1" ht="22" customHeight="1" spans="1:3">
      <c r="A309" s="55" t="s">
        <v>569</v>
      </c>
      <c r="B309" s="55" t="s">
        <v>102</v>
      </c>
      <c r="C309" s="50"/>
    </row>
    <row r="310" s="39" customFormat="1" ht="22" customHeight="1" spans="1:3">
      <c r="A310" s="55" t="s">
        <v>570</v>
      </c>
      <c r="B310" s="55" t="s">
        <v>571</v>
      </c>
      <c r="C310" s="50">
        <v>7827.95</v>
      </c>
    </row>
    <row r="311" s="39" customFormat="1" ht="22" customHeight="1" spans="1:3">
      <c r="A311" s="53" t="s">
        <v>572</v>
      </c>
      <c r="B311" s="53" t="s">
        <v>573</v>
      </c>
      <c r="C311" s="54">
        <f>SUM(C312:C317)</f>
        <v>0</v>
      </c>
    </row>
    <row r="312" s="39" customFormat="1" ht="22" customHeight="1" spans="1:3">
      <c r="A312" s="55" t="s">
        <v>574</v>
      </c>
      <c r="B312" s="55" t="s">
        <v>84</v>
      </c>
      <c r="C312" s="50"/>
    </row>
    <row r="313" s="39" customFormat="1" ht="22" customHeight="1" spans="1:3">
      <c r="A313" s="55" t="s">
        <v>575</v>
      </c>
      <c r="B313" s="55" t="s">
        <v>86</v>
      </c>
      <c r="C313" s="50"/>
    </row>
    <row r="314" s="39" customFormat="1" ht="22" customHeight="1" spans="1:3">
      <c r="A314" s="55" t="s">
        <v>576</v>
      </c>
      <c r="B314" s="55" t="s">
        <v>88</v>
      </c>
      <c r="C314" s="50"/>
    </row>
    <row r="315" s="39" customFormat="1" ht="22" customHeight="1" spans="1:3">
      <c r="A315" s="55" t="s">
        <v>577</v>
      </c>
      <c r="B315" s="55" t="s">
        <v>578</v>
      </c>
      <c r="C315" s="50"/>
    </row>
    <row r="316" s="40" customFormat="1" ht="22" customHeight="1" spans="1:3">
      <c r="A316" s="55" t="s">
        <v>579</v>
      </c>
      <c r="B316" s="55" t="s">
        <v>102</v>
      </c>
      <c r="C316" s="50"/>
    </row>
    <row r="317" s="39" customFormat="1" ht="22" customHeight="1" spans="1:3">
      <c r="A317" s="55" t="s">
        <v>580</v>
      </c>
      <c r="B317" s="55" t="s">
        <v>581</v>
      </c>
      <c r="C317" s="50"/>
    </row>
    <row r="318" s="39" customFormat="1" ht="22" customHeight="1" spans="1:3">
      <c r="A318" s="53" t="s">
        <v>582</v>
      </c>
      <c r="B318" s="53" t="s">
        <v>583</v>
      </c>
      <c r="C318" s="54"/>
    </row>
    <row r="319" s="39" customFormat="1" ht="22" customHeight="1" spans="1:3">
      <c r="A319" s="55" t="s">
        <v>584</v>
      </c>
      <c r="B319" s="55" t="s">
        <v>84</v>
      </c>
      <c r="C319" s="50"/>
    </row>
    <row r="320" s="39" customFormat="1" ht="22" customHeight="1" spans="1:3">
      <c r="A320" s="55" t="s">
        <v>585</v>
      </c>
      <c r="B320" s="55" t="s">
        <v>86</v>
      </c>
      <c r="C320" s="50"/>
    </row>
    <row r="321" s="39" customFormat="1" ht="22" customHeight="1" spans="1:3">
      <c r="A321" s="55" t="s">
        <v>586</v>
      </c>
      <c r="B321" s="55" t="s">
        <v>88</v>
      </c>
      <c r="C321" s="50"/>
    </row>
    <row r="322" s="39" customFormat="1" ht="22" customHeight="1" spans="1:3">
      <c r="A322" s="55" t="s">
        <v>587</v>
      </c>
      <c r="B322" s="55" t="s">
        <v>588</v>
      </c>
      <c r="C322" s="50"/>
    </row>
    <row r="323" s="39" customFormat="1" ht="22" customHeight="1" spans="1:3">
      <c r="A323" s="55" t="s">
        <v>589</v>
      </c>
      <c r="B323" s="55" t="s">
        <v>590</v>
      </c>
      <c r="C323" s="50"/>
    </row>
    <row r="324" s="39" customFormat="1" ht="22" customHeight="1" spans="1:3">
      <c r="A324" s="55" t="s">
        <v>591</v>
      </c>
      <c r="B324" s="55" t="s">
        <v>102</v>
      </c>
      <c r="C324" s="50"/>
    </row>
    <row r="325" s="40" customFormat="1" ht="22" customHeight="1" spans="1:3">
      <c r="A325" s="55" t="s">
        <v>592</v>
      </c>
      <c r="B325" s="55" t="s">
        <v>593</v>
      </c>
      <c r="C325" s="50"/>
    </row>
    <row r="326" s="39" customFormat="1" ht="22" customHeight="1" spans="1:3">
      <c r="A326" s="53" t="s">
        <v>594</v>
      </c>
      <c r="B326" s="53" t="s">
        <v>595</v>
      </c>
      <c r="C326" s="54">
        <f>SUM(C327:C334)</f>
        <v>10</v>
      </c>
    </row>
    <row r="327" s="39" customFormat="1" ht="22" customHeight="1" spans="1:3">
      <c r="A327" s="55" t="s">
        <v>596</v>
      </c>
      <c r="B327" s="55" t="s">
        <v>84</v>
      </c>
      <c r="C327" s="50"/>
    </row>
    <row r="328" s="39" customFormat="1" ht="22" customHeight="1" spans="1:3">
      <c r="A328" s="55" t="s">
        <v>597</v>
      </c>
      <c r="B328" s="55" t="s">
        <v>86</v>
      </c>
      <c r="C328" s="50"/>
    </row>
    <row r="329" s="39" customFormat="1" ht="22" customHeight="1" spans="1:3">
      <c r="A329" s="55" t="s">
        <v>598</v>
      </c>
      <c r="B329" s="55" t="s">
        <v>88</v>
      </c>
      <c r="C329" s="50"/>
    </row>
    <row r="330" s="39" customFormat="1" ht="22" customHeight="1" spans="1:3">
      <c r="A330" s="55" t="s">
        <v>599</v>
      </c>
      <c r="B330" s="55" t="s">
        <v>600</v>
      </c>
      <c r="C330" s="50"/>
    </row>
    <row r="331" s="39" customFormat="1" ht="22" customHeight="1" spans="1:3">
      <c r="A331" s="55" t="s">
        <v>601</v>
      </c>
      <c r="B331" s="55" t="s">
        <v>602</v>
      </c>
      <c r="C331" s="50"/>
    </row>
    <row r="332" s="39" customFormat="1" ht="22" customHeight="1" spans="1:3">
      <c r="A332" s="55" t="s">
        <v>603</v>
      </c>
      <c r="B332" s="55" t="s">
        <v>604</v>
      </c>
      <c r="C332" s="50"/>
    </row>
    <row r="333" s="39" customFormat="1" ht="22" customHeight="1" spans="1:3">
      <c r="A333" s="55" t="s">
        <v>605</v>
      </c>
      <c r="B333" s="55" t="s">
        <v>102</v>
      </c>
      <c r="C333" s="50"/>
    </row>
    <row r="334" s="39" customFormat="1" ht="22" customHeight="1" spans="1:3">
      <c r="A334" s="55" t="s">
        <v>606</v>
      </c>
      <c r="B334" s="55" t="s">
        <v>607</v>
      </c>
      <c r="C334" s="50">
        <v>10</v>
      </c>
    </row>
    <row r="335" s="39" customFormat="1" ht="22" customHeight="1" spans="1:3">
      <c r="A335" s="53" t="s">
        <v>608</v>
      </c>
      <c r="B335" s="53" t="s">
        <v>609</v>
      </c>
      <c r="C335" s="54">
        <f>SUM(C336:C348)</f>
        <v>718.05</v>
      </c>
    </row>
    <row r="336" s="39" customFormat="1" ht="22" customHeight="1" spans="1:3">
      <c r="A336" s="55" t="s">
        <v>610</v>
      </c>
      <c r="B336" s="55" t="s">
        <v>84</v>
      </c>
      <c r="C336" s="50">
        <v>348.73</v>
      </c>
    </row>
    <row r="337" s="39" customFormat="1" ht="22" customHeight="1" spans="1:3">
      <c r="A337" s="55" t="s">
        <v>611</v>
      </c>
      <c r="B337" s="55" t="s">
        <v>86</v>
      </c>
      <c r="C337" s="50"/>
    </row>
    <row r="338" s="39" customFormat="1" ht="22" customHeight="1" spans="1:3">
      <c r="A338" s="55" t="s">
        <v>612</v>
      </c>
      <c r="B338" s="55" t="s">
        <v>88</v>
      </c>
      <c r="C338" s="50"/>
    </row>
    <row r="339" s="39" customFormat="1" ht="22" customHeight="1" spans="1:3">
      <c r="A339" s="55" t="s">
        <v>613</v>
      </c>
      <c r="B339" s="55" t="s">
        <v>614</v>
      </c>
      <c r="C339" s="50">
        <v>89.98</v>
      </c>
    </row>
    <row r="340" s="39" customFormat="1" ht="22" customHeight="1" spans="1:3">
      <c r="A340" s="55" t="s">
        <v>615</v>
      </c>
      <c r="B340" s="55" t="s">
        <v>616</v>
      </c>
      <c r="C340" s="50">
        <v>8.1</v>
      </c>
    </row>
    <row r="341" s="39" customFormat="1" ht="22" customHeight="1" spans="1:3">
      <c r="A341" s="55" t="s">
        <v>617</v>
      </c>
      <c r="B341" s="55" t="s">
        <v>618</v>
      </c>
      <c r="C341" s="50">
        <v>90</v>
      </c>
    </row>
    <row r="342" s="39" customFormat="1" ht="22" customHeight="1" spans="1:3">
      <c r="A342" s="55" t="s">
        <v>619</v>
      </c>
      <c r="B342" s="55" t="s">
        <v>620</v>
      </c>
      <c r="C342" s="50">
        <v>45</v>
      </c>
    </row>
    <row r="343" s="39" customFormat="1" ht="22" customHeight="1" spans="1:3">
      <c r="A343" s="55" t="s">
        <v>621</v>
      </c>
      <c r="B343" s="55" t="s">
        <v>622</v>
      </c>
      <c r="C343" s="50"/>
    </row>
    <row r="344" s="39" customFormat="1" ht="22" customHeight="1" spans="1:3">
      <c r="A344" s="55" t="s">
        <v>623</v>
      </c>
      <c r="B344" s="55" t="s">
        <v>624</v>
      </c>
      <c r="C344" s="50">
        <v>11.7</v>
      </c>
    </row>
    <row r="345" s="39" customFormat="1" ht="22" customHeight="1" spans="1:3">
      <c r="A345" s="55" t="s">
        <v>625</v>
      </c>
      <c r="B345" s="55" t="s">
        <v>626</v>
      </c>
      <c r="C345" s="50"/>
    </row>
    <row r="346" s="39" customFormat="1" ht="22" customHeight="1" spans="1:3">
      <c r="A346" s="55" t="s">
        <v>627</v>
      </c>
      <c r="B346" s="55" t="s">
        <v>185</v>
      </c>
      <c r="C346" s="50"/>
    </row>
    <row r="347" s="39" customFormat="1" ht="22" customHeight="1" spans="1:3">
      <c r="A347" s="55" t="s">
        <v>628</v>
      </c>
      <c r="B347" s="55" t="s">
        <v>102</v>
      </c>
      <c r="C347" s="50">
        <v>103.64</v>
      </c>
    </row>
    <row r="348" s="39" customFormat="1" ht="22" customHeight="1" spans="1:3">
      <c r="A348" s="55" t="s">
        <v>629</v>
      </c>
      <c r="B348" s="55" t="s">
        <v>630</v>
      </c>
      <c r="C348" s="50">
        <v>20.9</v>
      </c>
    </row>
    <row r="349" s="39" customFormat="1" ht="22" customHeight="1" spans="1:3">
      <c r="A349" s="53" t="s">
        <v>631</v>
      </c>
      <c r="B349" s="53" t="s">
        <v>632</v>
      </c>
      <c r="C349" s="54">
        <f>SUM(C350:C358)</f>
        <v>0</v>
      </c>
    </row>
    <row r="350" s="39" customFormat="1" ht="22" customHeight="1" spans="1:3">
      <c r="A350" s="55" t="s">
        <v>633</v>
      </c>
      <c r="B350" s="55" t="s">
        <v>84</v>
      </c>
      <c r="C350" s="50"/>
    </row>
    <row r="351" s="39" customFormat="1" ht="22" customHeight="1" spans="1:3">
      <c r="A351" s="55" t="s">
        <v>634</v>
      </c>
      <c r="B351" s="55" t="s">
        <v>86</v>
      </c>
      <c r="C351" s="50"/>
    </row>
    <row r="352" s="39" customFormat="1" ht="22" customHeight="1" spans="1:3">
      <c r="A352" s="55" t="s">
        <v>635</v>
      </c>
      <c r="B352" s="55" t="s">
        <v>88</v>
      </c>
      <c r="C352" s="50"/>
    </row>
    <row r="353" s="39" customFormat="1" ht="22" customHeight="1" spans="1:3">
      <c r="A353" s="55" t="s">
        <v>636</v>
      </c>
      <c r="B353" s="55" t="s">
        <v>637</v>
      </c>
      <c r="C353" s="50"/>
    </row>
    <row r="354" s="39" customFormat="1" ht="22" customHeight="1" spans="1:3">
      <c r="A354" s="55" t="s">
        <v>638</v>
      </c>
      <c r="B354" s="55" t="s">
        <v>639</v>
      </c>
      <c r="C354" s="50"/>
    </row>
    <row r="355" s="39" customFormat="1" ht="22" customHeight="1" spans="1:3">
      <c r="A355" s="55" t="s">
        <v>640</v>
      </c>
      <c r="B355" s="55" t="s">
        <v>641</v>
      </c>
      <c r="C355" s="50"/>
    </row>
    <row r="356" s="39" customFormat="1" ht="22" customHeight="1" spans="1:3">
      <c r="A356" s="55" t="s">
        <v>642</v>
      </c>
      <c r="B356" s="55" t="s">
        <v>185</v>
      </c>
      <c r="C356" s="50"/>
    </row>
    <row r="357" s="39" customFormat="1" ht="22" customHeight="1" spans="1:3">
      <c r="A357" s="55" t="s">
        <v>643</v>
      </c>
      <c r="B357" s="55" t="s">
        <v>102</v>
      </c>
      <c r="C357" s="50"/>
    </row>
    <row r="358" s="39" customFormat="1" ht="22" customHeight="1" spans="1:3">
      <c r="A358" s="55" t="s">
        <v>644</v>
      </c>
      <c r="B358" s="55" t="s">
        <v>645</v>
      </c>
      <c r="C358" s="50"/>
    </row>
    <row r="359" s="39" customFormat="1" ht="22" customHeight="1" spans="1:3">
      <c r="A359" s="53" t="s">
        <v>646</v>
      </c>
      <c r="B359" s="53" t="s">
        <v>647</v>
      </c>
      <c r="C359" s="54">
        <f>SUM(C360:C368)</f>
        <v>0</v>
      </c>
    </row>
    <row r="360" s="39" customFormat="1" ht="22" customHeight="1" spans="1:3">
      <c r="A360" s="55" t="s">
        <v>648</v>
      </c>
      <c r="B360" s="55" t="s">
        <v>84</v>
      </c>
      <c r="C360" s="50"/>
    </row>
    <row r="361" s="39" customFormat="1" ht="22" customHeight="1" spans="1:3">
      <c r="A361" s="55" t="s">
        <v>649</v>
      </c>
      <c r="B361" s="55" t="s">
        <v>86</v>
      </c>
      <c r="C361" s="50"/>
    </row>
    <row r="362" s="39" customFormat="1" ht="22" customHeight="1" spans="1:3">
      <c r="A362" s="55" t="s">
        <v>650</v>
      </c>
      <c r="B362" s="55" t="s">
        <v>88</v>
      </c>
      <c r="C362" s="50"/>
    </row>
    <row r="363" s="39" customFormat="1" ht="22" customHeight="1" spans="1:3">
      <c r="A363" s="55" t="s">
        <v>651</v>
      </c>
      <c r="B363" s="55" t="s">
        <v>652</v>
      </c>
      <c r="C363" s="50"/>
    </row>
    <row r="364" s="39" customFormat="1" ht="22" customHeight="1" spans="1:3">
      <c r="A364" s="55" t="s">
        <v>653</v>
      </c>
      <c r="B364" s="55" t="s">
        <v>654</v>
      </c>
      <c r="C364" s="50"/>
    </row>
    <row r="365" s="39" customFormat="1" ht="22" customHeight="1" spans="1:3">
      <c r="A365" s="55" t="s">
        <v>655</v>
      </c>
      <c r="B365" s="55" t="s">
        <v>656</v>
      </c>
      <c r="C365" s="50"/>
    </row>
    <row r="366" s="39" customFormat="1" ht="22" customHeight="1" spans="1:3">
      <c r="A366" s="55" t="s">
        <v>657</v>
      </c>
      <c r="B366" s="55" t="s">
        <v>185</v>
      </c>
      <c r="C366" s="50"/>
    </row>
    <row r="367" s="39" customFormat="1" ht="22" customHeight="1" spans="1:3">
      <c r="A367" s="55" t="s">
        <v>658</v>
      </c>
      <c r="B367" s="55" t="s">
        <v>102</v>
      </c>
      <c r="C367" s="50"/>
    </row>
    <row r="368" s="39" customFormat="1" ht="22" customHeight="1" spans="1:3">
      <c r="A368" s="55" t="s">
        <v>659</v>
      </c>
      <c r="B368" s="55" t="s">
        <v>660</v>
      </c>
      <c r="C368" s="50"/>
    </row>
    <row r="369" s="39" customFormat="1" ht="22" customHeight="1" spans="1:3">
      <c r="A369" s="53" t="s">
        <v>661</v>
      </c>
      <c r="B369" s="53" t="s">
        <v>662</v>
      </c>
      <c r="C369" s="54"/>
    </row>
    <row r="370" s="39" customFormat="1" ht="22" customHeight="1" spans="1:3">
      <c r="A370" s="55" t="s">
        <v>663</v>
      </c>
      <c r="B370" s="55" t="s">
        <v>84</v>
      </c>
      <c r="C370" s="50"/>
    </row>
    <row r="371" s="39" customFormat="1" ht="22" customHeight="1" spans="1:3">
      <c r="A371" s="55" t="s">
        <v>664</v>
      </c>
      <c r="B371" s="55" t="s">
        <v>86</v>
      </c>
      <c r="C371" s="50"/>
    </row>
    <row r="372" s="40" customFormat="1" ht="22" customHeight="1" spans="1:3">
      <c r="A372" s="55" t="s">
        <v>665</v>
      </c>
      <c r="B372" s="55" t="s">
        <v>88</v>
      </c>
      <c r="C372" s="50"/>
    </row>
    <row r="373" s="39" customFormat="1" ht="22" customHeight="1" spans="1:3">
      <c r="A373" s="55" t="s">
        <v>666</v>
      </c>
      <c r="B373" s="55" t="s">
        <v>667</v>
      </c>
      <c r="C373" s="50"/>
    </row>
    <row r="374" s="39" customFormat="1" ht="22" customHeight="1" spans="1:3">
      <c r="A374" s="55" t="s">
        <v>668</v>
      </c>
      <c r="B374" s="55" t="s">
        <v>669</v>
      </c>
      <c r="C374" s="50"/>
    </row>
    <row r="375" s="39" customFormat="1" ht="22" customHeight="1" spans="1:3">
      <c r="A375" s="55" t="s">
        <v>670</v>
      </c>
      <c r="B375" s="55" t="s">
        <v>102</v>
      </c>
      <c r="C375" s="50"/>
    </row>
    <row r="376" s="39" customFormat="1" ht="22" customHeight="1" spans="1:3">
      <c r="A376" s="55" t="s">
        <v>671</v>
      </c>
      <c r="B376" s="55" t="s">
        <v>672</v>
      </c>
      <c r="C376" s="50"/>
    </row>
    <row r="377" s="40" customFormat="1" ht="22" customHeight="1" spans="1:3">
      <c r="A377" s="53" t="s">
        <v>673</v>
      </c>
      <c r="B377" s="53" t="s">
        <v>674</v>
      </c>
      <c r="C377" s="54"/>
    </row>
    <row r="378" s="39" customFormat="1" ht="22" customHeight="1" spans="1:3">
      <c r="A378" s="55" t="s">
        <v>675</v>
      </c>
      <c r="B378" s="55" t="s">
        <v>84</v>
      </c>
      <c r="C378" s="50"/>
    </row>
    <row r="379" s="39" customFormat="1" ht="22" customHeight="1" spans="1:3">
      <c r="A379" s="55" t="s">
        <v>676</v>
      </c>
      <c r="B379" s="55" t="s">
        <v>86</v>
      </c>
      <c r="C379" s="50"/>
    </row>
    <row r="380" s="39" customFormat="1" ht="22" customHeight="1" spans="1:3">
      <c r="A380" s="55" t="s">
        <v>677</v>
      </c>
      <c r="B380" s="55" t="s">
        <v>185</v>
      </c>
      <c r="C380" s="50"/>
    </row>
    <row r="381" s="39" customFormat="1" ht="22" customHeight="1" spans="1:3">
      <c r="A381" s="55" t="s">
        <v>678</v>
      </c>
      <c r="B381" s="55" t="s">
        <v>679</v>
      </c>
      <c r="C381" s="50"/>
    </row>
    <row r="382" s="39" customFormat="1" ht="22" customHeight="1" spans="1:3">
      <c r="A382" s="55" t="s">
        <v>680</v>
      </c>
      <c r="B382" s="55" t="s">
        <v>681</v>
      </c>
      <c r="C382" s="50"/>
    </row>
    <row r="383" s="39" customFormat="1" ht="22" customHeight="1" spans="1:3">
      <c r="A383" s="53" t="s">
        <v>682</v>
      </c>
      <c r="B383" s="53" t="s">
        <v>683</v>
      </c>
      <c r="C383" s="54"/>
    </row>
    <row r="384" s="39" customFormat="1" ht="22" customHeight="1" spans="1:3">
      <c r="A384" s="55" t="s">
        <v>684</v>
      </c>
      <c r="B384" s="55" t="s">
        <v>685</v>
      </c>
      <c r="C384" s="50"/>
    </row>
    <row r="385" s="39" customFormat="1" ht="22" customHeight="1" spans="1:3">
      <c r="A385" s="55" t="s">
        <v>686</v>
      </c>
      <c r="B385" s="55" t="s">
        <v>687</v>
      </c>
      <c r="C385" s="50"/>
    </row>
    <row r="386" s="39" customFormat="1" ht="22" customHeight="1" spans="1:3">
      <c r="A386" s="51" t="s">
        <v>688</v>
      </c>
      <c r="B386" s="51" t="s">
        <v>689</v>
      </c>
      <c r="C386" s="52">
        <f>C387+C392+C399+C405+C411+C415+C419+C423+C429+C436</f>
        <v>68861</v>
      </c>
    </row>
    <row r="387" s="40" customFormat="1" ht="22" customHeight="1" spans="1:3">
      <c r="A387" s="53" t="s">
        <v>690</v>
      </c>
      <c r="B387" s="53" t="s">
        <v>691</v>
      </c>
      <c r="C387" s="54">
        <f>SUM(C388:C391)</f>
        <v>81.75</v>
      </c>
    </row>
    <row r="388" s="39" customFormat="1" ht="22" customHeight="1" spans="1:3">
      <c r="A388" s="55" t="s">
        <v>692</v>
      </c>
      <c r="B388" s="55" t="s">
        <v>84</v>
      </c>
      <c r="C388" s="50">
        <v>68.25</v>
      </c>
    </row>
    <row r="389" s="39" customFormat="1" ht="22" customHeight="1" spans="1:3">
      <c r="A389" s="55" t="s">
        <v>693</v>
      </c>
      <c r="B389" s="55" t="s">
        <v>86</v>
      </c>
      <c r="C389" s="50">
        <v>4.5</v>
      </c>
    </row>
    <row r="390" s="39" customFormat="1" ht="22" customHeight="1" spans="1:3">
      <c r="A390" s="55" t="s">
        <v>694</v>
      </c>
      <c r="B390" s="55" t="s">
        <v>88</v>
      </c>
      <c r="C390" s="50"/>
    </row>
    <row r="391" s="40" customFormat="1" ht="22" customHeight="1" spans="1:3">
      <c r="A391" s="55" t="s">
        <v>695</v>
      </c>
      <c r="B391" s="55" t="s">
        <v>696</v>
      </c>
      <c r="C391" s="50">
        <v>9</v>
      </c>
    </row>
    <row r="392" s="39" customFormat="1" ht="22" customHeight="1" spans="1:3">
      <c r="A392" s="53" t="s">
        <v>697</v>
      </c>
      <c r="B392" s="53" t="s">
        <v>698</v>
      </c>
      <c r="C392" s="54">
        <f>SUM(C393:C398)</f>
        <v>59823.47</v>
      </c>
    </row>
    <row r="393" s="39" customFormat="1" ht="22" customHeight="1" spans="1:3">
      <c r="A393" s="55" t="s">
        <v>699</v>
      </c>
      <c r="B393" s="55" t="s">
        <v>700</v>
      </c>
      <c r="C393" s="50">
        <v>6975.87</v>
      </c>
    </row>
    <row r="394" s="39" customFormat="1" ht="22" customHeight="1" spans="1:3">
      <c r="A394" s="55" t="s">
        <v>701</v>
      </c>
      <c r="B394" s="55" t="s">
        <v>702</v>
      </c>
      <c r="C394" s="50">
        <v>23248.74</v>
      </c>
    </row>
    <row r="395" s="39" customFormat="1" ht="22" customHeight="1" spans="1:3">
      <c r="A395" s="55" t="s">
        <v>703</v>
      </c>
      <c r="B395" s="55" t="s">
        <v>704</v>
      </c>
      <c r="C395" s="50">
        <v>21066.92</v>
      </c>
    </row>
    <row r="396" s="39" customFormat="1" ht="22" customHeight="1" spans="1:3">
      <c r="A396" s="55" t="s">
        <v>705</v>
      </c>
      <c r="B396" s="55" t="s">
        <v>706</v>
      </c>
      <c r="C396" s="50">
        <v>8531.94</v>
      </c>
    </row>
    <row r="397" s="39" customFormat="1" ht="22" customHeight="1" spans="1:3">
      <c r="A397" s="55" t="s">
        <v>707</v>
      </c>
      <c r="B397" s="55" t="s">
        <v>708</v>
      </c>
      <c r="C397" s="50"/>
    </row>
    <row r="398" s="39" customFormat="1" ht="22" customHeight="1" spans="1:3">
      <c r="A398" s="55" t="s">
        <v>709</v>
      </c>
      <c r="B398" s="55" t="s">
        <v>710</v>
      </c>
      <c r="C398" s="50"/>
    </row>
    <row r="399" s="39" customFormat="1" ht="22" customHeight="1" spans="1:3">
      <c r="A399" s="53" t="s">
        <v>711</v>
      </c>
      <c r="B399" s="53" t="s">
        <v>712</v>
      </c>
      <c r="C399" s="54">
        <f>SUM(C400:C404)</f>
        <v>0</v>
      </c>
    </row>
    <row r="400" s="39" customFormat="1" ht="22" customHeight="1" spans="1:3">
      <c r="A400" s="55" t="s">
        <v>713</v>
      </c>
      <c r="B400" s="55" t="s">
        <v>714</v>
      </c>
      <c r="C400" s="50"/>
    </row>
    <row r="401" s="40" customFormat="1" ht="22" customHeight="1" spans="1:3">
      <c r="A401" s="55" t="s">
        <v>715</v>
      </c>
      <c r="B401" s="55" t="s">
        <v>716</v>
      </c>
      <c r="C401" s="50"/>
    </row>
    <row r="402" s="39" customFormat="1" ht="22" customHeight="1" spans="1:3">
      <c r="A402" s="55" t="s">
        <v>717</v>
      </c>
      <c r="B402" s="55" t="s">
        <v>718</v>
      </c>
      <c r="C402" s="50"/>
    </row>
    <row r="403" s="39" customFormat="1" ht="22" customHeight="1" spans="1:3">
      <c r="A403" s="55" t="s">
        <v>719</v>
      </c>
      <c r="B403" s="55" t="s">
        <v>720</v>
      </c>
      <c r="C403" s="50"/>
    </row>
    <row r="404" s="39" customFormat="1" ht="22" customHeight="1" spans="1:3">
      <c r="A404" s="55" t="s">
        <v>721</v>
      </c>
      <c r="B404" s="55" t="s">
        <v>722</v>
      </c>
      <c r="C404" s="50"/>
    </row>
    <row r="405" s="39" customFormat="1" ht="22" customHeight="1" spans="1:3">
      <c r="A405" s="53" t="s">
        <v>723</v>
      </c>
      <c r="B405" s="53" t="s">
        <v>724</v>
      </c>
      <c r="C405" s="54">
        <f>SUM(C406:C410)</f>
        <v>0</v>
      </c>
    </row>
    <row r="406" s="39" customFormat="1" ht="22" customHeight="1" spans="1:3">
      <c r="A406" s="55" t="s">
        <v>725</v>
      </c>
      <c r="B406" s="55" t="s">
        <v>726</v>
      </c>
      <c r="C406" s="50"/>
    </row>
    <row r="407" s="40" customFormat="1" ht="22" customHeight="1" spans="1:3">
      <c r="A407" s="55" t="s">
        <v>727</v>
      </c>
      <c r="B407" s="55" t="s">
        <v>728</v>
      </c>
      <c r="C407" s="50"/>
    </row>
    <row r="408" s="39" customFormat="1" ht="22" customHeight="1" spans="1:3">
      <c r="A408" s="55" t="s">
        <v>729</v>
      </c>
      <c r="B408" s="55" t="s">
        <v>730</v>
      </c>
      <c r="C408" s="50"/>
    </row>
    <row r="409" s="39" customFormat="1" ht="22" customHeight="1" spans="1:3">
      <c r="A409" s="55" t="s">
        <v>731</v>
      </c>
      <c r="B409" s="55" t="s">
        <v>732</v>
      </c>
      <c r="C409" s="50"/>
    </row>
    <row r="410" s="39" customFormat="1" ht="22" customHeight="1" spans="1:3">
      <c r="A410" s="55" t="s">
        <v>733</v>
      </c>
      <c r="B410" s="55" t="s">
        <v>734</v>
      </c>
      <c r="C410" s="50"/>
    </row>
    <row r="411" s="40" customFormat="1" ht="22" customHeight="1" spans="1:3">
      <c r="A411" s="53" t="s">
        <v>735</v>
      </c>
      <c r="B411" s="53" t="s">
        <v>736</v>
      </c>
      <c r="C411" s="54">
        <f>SUM(C412:C414)</f>
        <v>0</v>
      </c>
    </row>
    <row r="412" s="39" customFormat="1" ht="22" customHeight="1" spans="1:3">
      <c r="A412" s="55" t="s">
        <v>737</v>
      </c>
      <c r="B412" s="55" t="s">
        <v>738</v>
      </c>
      <c r="C412" s="50"/>
    </row>
    <row r="413" s="39" customFormat="1" ht="22" customHeight="1" spans="1:3">
      <c r="A413" s="55" t="s">
        <v>739</v>
      </c>
      <c r="B413" s="55" t="s">
        <v>740</v>
      </c>
      <c r="C413" s="50"/>
    </row>
    <row r="414" s="39" customFormat="1" ht="22" customHeight="1" spans="1:3">
      <c r="A414" s="55" t="s">
        <v>741</v>
      </c>
      <c r="B414" s="55" t="s">
        <v>742</v>
      </c>
      <c r="C414" s="50"/>
    </row>
    <row r="415" s="39" customFormat="1" ht="22" customHeight="1" spans="1:3">
      <c r="A415" s="53" t="s">
        <v>743</v>
      </c>
      <c r="B415" s="53" t="s">
        <v>744</v>
      </c>
      <c r="C415" s="54">
        <f>SUM(C416:C418)</f>
        <v>0</v>
      </c>
    </row>
    <row r="416" s="39" customFormat="1" ht="22" customHeight="1" spans="1:3">
      <c r="A416" s="55" t="s">
        <v>745</v>
      </c>
      <c r="B416" s="55" t="s">
        <v>746</v>
      </c>
      <c r="C416" s="50"/>
    </row>
    <row r="417" s="39" customFormat="1" ht="22" customHeight="1" spans="1:3">
      <c r="A417" s="55" t="s">
        <v>747</v>
      </c>
      <c r="B417" s="55" t="s">
        <v>748</v>
      </c>
      <c r="C417" s="50"/>
    </row>
    <row r="418" s="39" customFormat="1" ht="22" customHeight="1" spans="1:3">
      <c r="A418" s="55" t="s">
        <v>749</v>
      </c>
      <c r="B418" s="55" t="s">
        <v>750</v>
      </c>
      <c r="C418" s="50"/>
    </row>
    <row r="419" s="39" customFormat="1" ht="22" customHeight="1" spans="1:3">
      <c r="A419" s="53" t="s">
        <v>751</v>
      </c>
      <c r="B419" s="53" t="s">
        <v>752</v>
      </c>
      <c r="C419" s="54">
        <f>SUM(C420:C422)</f>
        <v>0</v>
      </c>
    </row>
    <row r="420" s="39" customFormat="1" ht="22" customHeight="1" spans="1:3">
      <c r="A420" s="55" t="s">
        <v>753</v>
      </c>
      <c r="B420" s="55" t="s">
        <v>754</v>
      </c>
      <c r="C420" s="50"/>
    </row>
    <row r="421" s="39" customFormat="1" ht="22" customHeight="1" spans="1:3">
      <c r="A421" s="55" t="s">
        <v>755</v>
      </c>
      <c r="B421" s="55" t="s">
        <v>756</v>
      </c>
      <c r="C421" s="50"/>
    </row>
    <row r="422" s="39" customFormat="1" ht="22" customHeight="1" spans="1:3">
      <c r="A422" s="55" t="s">
        <v>757</v>
      </c>
      <c r="B422" s="55" t="s">
        <v>758</v>
      </c>
      <c r="C422" s="50"/>
    </row>
    <row r="423" s="39" customFormat="1" ht="22" customHeight="1" spans="1:3">
      <c r="A423" s="53" t="s">
        <v>759</v>
      </c>
      <c r="B423" s="53" t="s">
        <v>760</v>
      </c>
      <c r="C423" s="54">
        <f>SUM(C424:C428)</f>
        <v>94.04</v>
      </c>
    </row>
    <row r="424" s="39" customFormat="1" ht="22" customHeight="1" spans="1:3">
      <c r="A424" s="55" t="s">
        <v>761</v>
      </c>
      <c r="B424" s="55" t="s">
        <v>762</v>
      </c>
      <c r="C424" s="50"/>
    </row>
    <row r="425" s="40" customFormat="1" ht="22" customHeight="1" spans="1:3">
      <c r="A425" s="55" t="s">
        <v>763</v>
      </c>
      <c r="B425" s="55" t="s">
        <v>764</v>
      </c>
      <c r="C425" s="50">
        <v>94.04</v>
      </c>
    </row>
    <row r="426" s="41" customFormat="1" ht="22" customHeight="1" spans="1:3">
      <c r="A426" s="55" t="s">
        <v>765</v>
      </c>
      <c r="B426" s="55" t="s">
        <v>766</v>
      </c>
      <c r="C426" s="50"/>
    </row>
    <row r="427" s="39" customFormat="1" ht="22" customHeight="1" spans="1:3">
      <c r="A427" s="55" t="s">
        <v>767</v>
      </c>
      <c r="B427" s="55" t="s">
        <v>768</v>
      </c>
      <c r="C427" s="50"/>
    </row>
    <row r="428" s="39" customFormat="1" ht="22" customHeight="1" spans="1:3">
      <c r="A428" s="55" t="s">
        <v>769</v>
      </c>
      <c r="B428" s="55" t="s">
        <v>770</v>
      </c>
      <c r="C428" s="50"/>
    </row>
    <row r="429" s="39" customFormat="1" ht="22" customHeight="1" spans="1:3">
      <c r="A429" s="53" t="s">
        <v>771</v>
      </c>
      <c r="B429" s="53" t="s">
        <v>772</v>
      </c>
      <c r="C429" s="54">
        <f>SUM(C430:C435)</f>
        <v>4000</v>
      </c>
    </row>
    <row r="430" s="39" customFormat="1" ht="22" customHeight="1" spans="1:3">
      <c r="A430" s="55" t="s">
        <v>773</v>
      </c>
      <c r="B430" s="55" t="s">
        <v>774</v>
      </c>
      <c r="C430" s="50"/>
    </row>
    <row r="431" s="40" customFormat="1" ht="22" customHeight="1" spans="1:3">
      <c r="A431" s="55" t="s">
        <v>775</v>
      </c>
      <c r="B431" s="55" t="s">
        <v>776</v>
      </c>
      <c r="C431" s="50"/>
    </row>
    <row r="432" s="39" customFormat="1" ht="22" customHeight="1" spans="1:3">
      <c r="A432" s="55" t="s">
        <v>777</v>
      </c>
      <c r="B432" s="55" t="s">
        <v>778</v>
      </c>
      <c r="C432" s="50"/>
    </row>
    <row r="433" s="39" customFormat="1" ht="22" customHeight="1" spans="1:3">
      <c r="A433" s="55" t="s">
        <v>779</v>
      </c>
      <c r="B433" s="55" t="s">
        <v>780</v>
      </c>
      <c r="C433" s="50"/>
    </row>
    <row r="434" s="39" customFormat="1" ht="22" customHeight="1" spans="1:3">
      <c r="A434" s="55" t="s">
        <v>781</v>
      </c>
      <c r="B434" s="55" t="s">
        <v>782</v>
      </c>
      <c r="C434" s="50"/>
    </row>
    <row r="435" s="39" customFormat="1" ht="22" customHeight="1" spans="1:3">
      <c r="A435" s="55" t="s">
        <v>783</v>
      </c>
      <c r="B435" s="55" t="s">
        <v>784</v>
      </c>
      <c r="C435" s="50">
        <v>4000</v>
      </c>
    </row>
    <row r="436" s="39" customFormat="1" ht="22" customHeight="1" spans="1:3">
      <c r="A436" s="53" t="s">
        <v>785</v>
      </c>
      <c r="B436" s="53" t="s">
        <v>786</v>
      </c>
      <c r="C436" s="54">
        <f>SUM(C437)</f>
        <v>4861.74</v>
      </c>
    </row>
    <row r="437" s="39" customFormat="1" ht="22" customHeight="1" spans="1:3">
      <c r="A437" s="55" t="s">
        <v>787</v>
      </c>
      <c r="B437" s="55" t="s">
        <v>788</v>
      </c>
      <c r="C437" s="50">
        <v>4861.74</v>
      </c>
    </row>
    <row r="438" s="39" customFormat="1" ht="22" customHeight="1" spans="1:3">
      <c r="A438" s="51" t="s">
        <v>789</v>
      </c>
      <c r="B438" s="51" t="s">
        <v>790</v>
      </c>
      <c r="C438" s="52">
        <f>C439+C444+C453+C459+C464+C469+C474+C481+C485+C489+C496</f>
        <v>786</v>
      </c>
    </row>
    <row r="439" s="39" customFormat="1" ht="22" customHeight="1" spans="1:3">
      <c r="A439" s="53" t="s">
        <v>791</v>
      </c>
      <c r="B439" s="53" t="s">
        <v>792</v>
      </c>
      <c r="C439" s="54">
        <f>SUM(C440:C443)</f>
        <v>240.47</v>
      </c>
    </row>
    <row r="440" s="39" customFormat="1" ht="22" customHeight="1" spans="1:3">
      <c r="A440" s="55" t="s">
        <v>793</v>
      </c>
      <c r="B440" s="55" t="s">
        <v>84</v>
      </c>
      <c r="C440" s="50">
        <v>143.47</v>
      </c>
    </row>
    <row r="441" s="39" customFormat="1" ht="22" customHeight="1" spans="1:3">
      <c r="A441" s="55" t="s">
        <v>794</v>
      </c>
      <c r="B441" s="55" t="s">
        <v>86</v>
      </c>
      <c r="C441" s="50">
        <v>7</v>
      </c>
    </row>
    <row r="442" s="39" customFormat="1" ht="22" customHeight="1" spans="1:3">
      <c r="A442" s="55" t="s">
        <v>795</v>
      </c>
      <c r="B442" s="55" t="s">
        <v>88</v>
      </c>
      <c r="C442" s="50"/>
    </row>
    <row r="443" s="39" customFormat="1" ht="22" customHeight="1" spans="1:3">
      <c r="A443" s="55" t="s">
        <v>796</v>
      </c>
      <c r="B443" s="55" t="s">
        <v>797</v>
      </c>
      <c r="C443" s="50">
        <v>90</v>
      </c>
    </row>
    <row r="444" s="39" customFormat="1" ht="22" customHeight="1" spans="1:3">
      <c r="A444" s="53" t="s">
        <v>798</v>
      </c>
      <c r="B444" s="53" t="s">
        <v>799</v>
      </c>
      <c r="C444" s="54"/>
    </row>
    <row r="445" s="39" customFormat="1" ht="22" customHeight="1" spans="1:3">
      <c r="A445" s="55" t="s">
        <v>800</v>
      </c>
      <c r="B445" s="55" t="s">
        <v>801</v>
      </c>
      <c r="C445" s="50"/>
    </row>
    <row r="446" s="39" customFormat="1" ht="22" customHeight="1" spans="1:3">
      <c r="A446" s="55" t="s">
        <v>802</v>
      </c>
      <c r="B446" s="55" t="s">
        <v>803</v>
      </c>
      <c r="C446" s="50"/>
    </row>
    <row r="447" s="39" customFormat="1" ht="22" customHeight="1" spans="1:3">
      <c r="A447" s="55" t="s">
        <v>804</v>
      </c>
      <c r="B447" s="55" t="s">
        <v>805</v>
      </c>
      <c r="C447" s="50"/>
    </row>
    <row r="448" s="39" customFormat="1" ht="22" customHeight="1" spans="1:3">
      <c r="A448" s="55" t="s">
        <v>806</v>
      </c>
      <c r="B448" s="55" t="s">
        <v>807</v>
      </c>
      <c r="C448" s="50"/>
    </row>
    <row r="449" s="39" customFormat="1" ht="22" customHeight="1" spans="1:3">
      <c r="A449" s="55" t="s">
        <v>808</v>
      </c>
      <c r="B449" s="55" t="s">
        <v>809</v>
      </c>
      <c r="C449" s="50"/>
    </row>
    <row r="450" s="39" customFormat="1" ht="22" customHeight="1" spans="1:3">
      <c r="A450" s="55" t="s">
        <v>810</v>
      </c>
      <c r="B450" s="55" t="s">
        <v>811</v>
      </c>
      <c r="C450" s="50"/>
    </row>
    <row r="451" s="39" customFormat="1" ht="22" customHeight="1" spans="1:3">
      <c r="A451" s="55" t="s">
        <v>812</v>
      </c>
      <c r="B451" s="55" t="s">
        <v>813</v>
      </c>
      <c r="C451" s="50"/>
    </row>
    <row r="452" s="39" customFormat="1" ht="22" customHeight="1" spans="1:3">
      <c r="A452" s="55" t="s">
        <v>814</v>
      </c>
      <c r="B452" s="55" t="s">
        <v>815</v>
      </c>
      <c r="C452" s="50"/>
    </row>
    <row r="453" s="39" customFormat="1" ht="22" customHeight="1" spans="1:3">
      <c r="A453" s="53" t="s">
        <v>816</v>
      </c>
      <c r="B453" s="53" t="s">
        <v>817</v>
      </c>
      <c r="C453" s="54">
        <f>SUM(C454:C458)</f>
        <v>0</v>
      </c>
    </row>
    <row r="454" s="39" customFormat="1" ht="22" customHeight="1" spans="1:3">
      <c r="A454" s="55" t="s">
        <v>818</v>
      </c>
      <c r="B454" s="55" t="s">
        <v>801</v>
      </c>
      <c r="C454" s="50"/>
    </row>
    <row r="455" s="39" customFormat="1" ht="20" customHeight="1" spans="1:3">
      <c r="A455" s="55" t="s">
        <v>819</v>
      </c>
      <c r="B455" s="55" t="s">
        <v>820</v>
      </c>
      <c r="C455" s="50"/>
    </row>
    <row r="456" ht="20" customHeight="1" spans="1:3">
      <c r="A456" s="55" t="s">
        <v>821</v>
      </c>
      <c r="B456" s="55" t="s">
        <v>822</v>
      </c>
      <c r="C456" s="50"/>
    </row>
    <row r="457" ht="20" customHeight="1" spans="1:3">
      <c r="A457" s="55" t="s">
        <v>823</v>
      </c>
      <c r="B457" s="55" t="s">
        <v>824</v>
      </c>
      <c r="C457" s="50"/>
    </row>
    <row r="458" ht="20" customHeight="1" spans="1:3">
      <c r="A458" s="55" t="s">
        <v>825</v>
      </c>
      <c r="B458" s="55" t="s">
        <v>826</v>
      </c>
      <c r="C458" s="50"/>
    </row>
    <row r="459" s="39" customFormat="1" ht="20" customHeight="1" spans="1:3">
      <c r="A459" s="53" t="s">
        <v>827</v>
      </c>
      <c r="B459" s="53" t="s">
        <v>828</v>
      </c>
      <c r="C459" s="54"/>
    </row>
    <row r="460" s="39" customFormat="1" ht="20" customHeight="1" spans="1:3">
      <c r="A460" s="55" t="s">
        <v>829</v>
      </c>
      <c r="B460" s="55" t="s">
        <v>801</v>
      </c>
      <c r="C460" s="50"/>
    </row>
    <row r="461" ht="20" customHeight="1" spans="1:3">
      <c r="A461" s="55" t="s">
        <v>830</v>
      </c>
      <c r="B461" s="55" t="s">
        <v>831</v>
      </c>
      <c r="C461" s="50"/>
    </row>
    <row r="462" ht="20" customHeight="1" spans="1:3">
      <c r="A462" s="55" t="s">
        <v>832</v>
      </c>
      <c r="B462" s="55" t="s">
        <v>833</v>
      </c>
      <c r="C462" s="50"/>
    </row>
    <row r="463" ht="20" customHeight="1" spans="1:3">
      <c r="A463" s="55" t="s">
        <v>834</v>
      </c>
      <c r="B463" s="55" t="s">
        <v>835</v>
      </c>
      <c r="C463" s="50"/>
    </row>
    <row r="464" ht="20" customHeight="1" spans="1:3">
      <c r="A464" s="53" t="s">
        <v>836</v>
      </c>
      <c r="B464" s="53" t="s">
        <v>837</v>
      </c>
      <c r="C464" s="54">
        <f>SUM(C465:C468)</f>
        <v>0</v>
      </c>
    </row>
    <row r="465" ht="20" customHeight="1" spans="1:3">
      <c r="A465" s="55" t="s">
        <v>838</v>
      </c>
      <c r="B465" s="55" t="s">
        <v>801</v>
      </c>
      <c r="C465" s="50"/>
    </row>
    <row r="466" ht="20" customHeight="1" spans="1:3">
      <c r="A466" s="55" t="s">
        <v>839</v>
      </c>
      <c r="B466" s="55" t="s">
        <v>840</v>
      </c>
      <c r="C466" s="50"/>
    </row>
    <row r="467" ht="20" customHeight="1" spans="1:3">
      <c r="A467" s="55" t="s">
        <v>841</v>
      </c>
      <c r="B467" s="55" t="s">
        <v>842</v>
      </c>
      <c r="C467" s="50"/>
    </row>
    <row r="468" ht="20" customHeight="1" spans="1:3">
      <c r="A468" s="55" t="s">
        <v>843</v>
      </c>
      <c r="B468" s="55" t="s">
        <v>844</v>
      </c>
      <c r="C468" s="50"/>
    </row>
    <row r="469" ht="20" customHeight="1" spans="1:3">
      <c r="A469" s="53" t="s">
        <v>845</v>
      </c>
      <c r="B469" s="53" t="s">
        <v>846</v>
      </c>
      <c r="C469" s="54">
        <f>SUM(C470:C473)</f>
        <v>0</v>
      </c>
    </row>
    <row r="470" ht="20" customHeight="1" spans="1:3">
      <c r="A470" s="55" t="s">
        <v>847</v>
      </c>
      <c r="B470" s="55" t="s">
        <v>848</v>
      </c>
      <c r="C470" s="50"/>
    </row>
    <row r="471" ht="20" customHeight="1" spans="1:3">
      <c r="A471" s="55" t="s">
        <v>849</v>
      </c>
      <c r="B471" s="55" t="s">
        <v>850</v>
      </c>
      <c r="C471" s="50"/>
    </row>
    <row r="472" ht="20" customHeight="1" spans="1:3">
      <c r="A472" s="55" t="s">
        <v>851</v>
      </c>
      <c r="B472" s="55" t="s">
        <v>852</v>
      </c>
      <c r="C472" s="50"/>
    </row>
    <row r="473" ht="20" customHeight="1" spans="1:3">
      <c r="A473" s="55" t="s">
        <v>853</v>
      </c>
      <c r="B473" s="55" t="s">
        <v>854</v>
      </c>
      <c r="C473" s="50"/>
    </row>
    <row r="474" ht="20" customHeight="1" spans="1:3">
      <c r="A474" s="53" t="s">
        <v>855</v>
      </c>
      <c r="B474" s="53" t="s">
        <v>856</v>
      </c>
      <c r="C474" s="54">
        <f>SUM(C475:C480)</f>
        <v>5.4</v>
      </c>
    </row>
    <row r="475" ht="20" customHeight="1" spans="1:3">
      <c r="A475" s="55" t="s">
        <v>857</v>
      </c>
      <c r="B475" s="55" t="s">
        <v>801</v>
      </c>
      <c r="C475" s="50"/>
    </row>
    <row r="476" ht="20" customHeight="1" spans="1:3">
      <c r="A476" s="55" t="s">
        <v>858</v>
      </c>
      <c r="B476" s="55" t="s">
        <v>859</v>
      </c>
      <c r="C476" s="50">
        <v>5.4</v>
      </c>
    </row>
    <row r="477" ht="20" customHeight="1" spans="1:3">
      <c r="A477" s="55" t="s">
        <v>860</v>
      </c>
      <c r="B477" s="55" t="s">
        <v>861</v>
      </c>
      <c r="C477" s="50"/>
    </row>
    <row r="478" ht="20" customHeight="1" spans="1:3">
      <c r="A478" s="55" t="s">
        <v>862</v>
      </c>
      <c r="B478" s="55" t="s">
        <v>863</v>
      </c>
      <c r="C478" s="50"/>
    </row>
    <row r="479" ht="20" customHeight="1" spans="1:3">
      <c r="A479" s="55" t="s">
        <v>864</v>
      </c>
      <c r="B479" s="55" t="s">
        <v>865</v>
      </c>
      <c r="C479" s="50"/>
    </row>
    <row r="480" ht="20" customHeight="1" spans="1:3">
      <c r="A480" s="55" t="s">
        <v>866</v>
      </c>
      <c r="B480" s="55" t="s">
        <v>867</v>
      </c>
      <c r="C480" s="50"/>
    </row>
    <row r="481" ht="20" customHeight="1" spans="1:3">
      <c r="A481" s="53" t="s">
        <v>868</v>
      </c>
      <c r="B481" s="53" t="s">
        <v>869</v>
      </c>
      <c r="C481" s="54"/>
    </row>
    <row r="482" ht="20" customHeight="1" spans="1:3">
      <c r="A482" s="55" t="s">
        <v>870</v>
      </c>
      <c r="B482" s="55" t="s">
        <v>871</v>
      </c>
      <c r="C482" s="50"/>
    </row>
    <row r="483" ht="20" customHeight="1" spans="1:3">
      <c r="A483" s="55" t="s">
        <v>872</v>
      </c>
      <c r="B483" s="55" t="s">
        <v>873</v>
      </c>
      <c r="C483" s="50"/>
    </row>
    <row r="484" ht="20" customHeight="1" spans="1:3">
      <c r="A484" s="55" t="s">
        <v>874</v>
      </c>
      <c r="B484" s="55" t="s">
        <v>875</v>
      </c>
      <c r="C484" s="50"/>
    </row>
    <row r="485" ht="20" customHeight="1" spans="1:3">
      <c r="A485" s="53" t="s">
        <v>876</v>
      </c>
      <c r="B485" s="53" t="s">
        <v>877</v>
      </c>
      <c r="C485" s="54"/>
    </row>
    <row r="486" ht="20" customHeight="1" spans="1:3">
      <c r="A486" s="55" t="s">
        <v>878</v>
      </c>
      <c r="B486" s="55" t="s">
        <v>879</v>
      </c>
      <c r="C486" s="50"/>
    </row>
    <row r="487" ht="20" customHeight="1" spans="1:3">
      <c r="A487" s="55" t="s">
        <v>880</v>
      </c>
      <c r="B487" s="55" t="s">
        <v>881</v>
      </c>
      <c r="C487" s="50"/>
    </row>
    <row r="488" ht="20" customHeight="1" spans="1:3">
      <c r="A488" s="55" t="s">
        <v>882</v>
      </c>
      <c r="B488" s="55" t="s">
        <v>883</v>
      </c>
      <c r="C488" s="50"/>
    </row>
    <row r="489" ht="20" customHeight="1" spans="1:3">
      <c r="A489" s="53" t="s">
        <v>884</v>
      </c>
      <c r="B489" s="53" t="s">
        <v>885</v>
      </c>
      <c r="C489" s="54"/>
    </row>
    <row r="490" ht="20" customHeight="1" spans="1:3">
      <c r="A490" s="55" t="s">
        <v>886</v>
      </c>
      <c r="B490" s="55" t="s">
        <v>887</v>
      </c>
      <c r="C490" s="50"/>
    </row>
    <row r="491" ht="20" customHeight="1" spans="1:3">
      <c r="A491" s="55" t="s">
        <v>888</v>
      </c>
      <c r="B491" s="55" t="s">
        <v>889</v>
      </c>
      <c r="C491" s="50"/>
    </row>
    <row r="492" ht="20" customHeight="1" spans="1:3">
      <c r="A492" s="55" t="s">
        <v>890</v>
      </c>
      <c r="B492" s="55" t="s">
        <v>891</v>
      </c>
      <c r="C492" s="50"/>
    </row>
    <row r="493" ht="20" customHeight="1" spans="1:3">
      <c r="A493" s="55" t="s">
        <v>892</v>
      </c>
      <c r="B493" s="55" t="s">
        <v>893</v>
      </c>
      <c r="C493" s="50"/>
    </row>
    <row r="494" ht="20" customHeight="1" spans="1:3">
      <c r="A494" s="55" t="s">
        <v>894</v>
      </c>
      <c r="B494" s="55" t="s">
        <v>895</v>
      </c>
      <c r="C494" s="50"/>
    </row>
    <row r="495" ht="20" customHeight="1" spans="1:3">
      <c r="A495" s="55" t="s">
        <v>896</v>
      </c>
      <c r="B495" s="55" t="s">
        <v>897</v>
      </c>
      <c r="C495" s="50"/>
    </row>
    <row r="496" ht="20" customHeight="1" spans="1:3">
      <c r="A496" s="53" t="s">
        <v>898</v>
      </c>
      <c r="B496" s="53" t="s">
        <v>899</v>
      </c>
      <c r="C496" s="54">
        <f>SUM(C497:C500)</f>
        <v>540.13</v>
      </c>
    </row>
    <row r="497" ht="20" customHeight="1" spans="1:3">
      <c r="A497" s="55" t="s">
        <v>900</v>
      </c>
      <c r="B497" s="55" t="s">
        <v>901</v>
      </c>
      <c r="C497" s="50"/>
    </row>
    <row r="498" ht="20" customHeight="1" spans="1:3">
      <c r="A498" s="55" t="s">
        <v>902</v>
      </c>
      <c r="B498" s="55" t="s">
        <v>903</v>
      </c>
      <c r="C498" s="50"/>
    </row>
    <row r="499" ht="20" customHeight="1" spans="1:3">
      <c r="A499" s="55" t="s">
        <v>904</v>
      </c>
      <c r="B499" s="55" t="s">
        <v>905</v>
      </c>
      <c r="C499" s="50"/>
    </row>
    <row r="500" ht="20" customHeight="1" spans="1:3">
      <c r="A500" s="55" t="s">
        <v>906</v>
      </c>
      <c r="B500" s="55" t="s">
        <v>907</v>
      </c>
      <c r="C500" s="50">
        <v>540.13</v>
      </c>
    </row>
    <row r="501" ht="20" customHeight="1" spans="1:3">
      <c r="A501" s="51" t="s">
        <v>908</v>
      </c>
      <c r="B501" s="51" t="s">
        <v>909</v>
      </c>
      <c r="C501" s="52">
        <f>C502+C518+C526+C537+C546+C552+C560</f>
        <v>2083</v>
      </c>
    </row>
    <row r="502" ht="20" customHeight="1" spans="1:3">
      <c r="A502" s="53" t="s">
        <v>910</v>
      </c>
      <c r="B502" s="53" t="s">
        <v>911</v>
      </c>
      <c r="C502" s="54">
        <f>SUM(C503:C517)</f>
        <v>2082.74</v>
      </c>
    </row>
    <row r="503" ht="20" customHeight="1" spans="1:3">
      <c r="A503" s="55" t="s">
        <v>912</v>
      </c>
      <c r="B503" s="55" t="s">
        <v>84</v>
      </c>
      <c r="C503" s="50">
        <v>95.99</v>
      </c>
    </row>
    <row r="504" ht="20" customHeight="1" spans="1:3">
      <c r="A504" s="55" t="s">
        <v>913</v>
      </c>
      <c r="B504" s="55" t="s">
        <v>86</v>
      </c>
      <c r="C504" s="50"/>
    </row>
    <row r="505" ht="20" customHeight="1" spans="1:3">
      <c r="A505" s="55" t="s">
        <v>914</v>
      </c>
      <c r="B505" s="55" t="s">
        <v>88</v>
      </c>
      <c r="C505" s="50"/>
    </row>
    <row r="506" ht="20" customHeight="1" spans="1:3">
      <c r="A506" s="55" t="s">
        <v>915</v>
      </c>
      <c r="B506" s="55" t="s">
        <v>916</v>
      </c>
      <c r="C506" s="50"/>
    </row>
    <row r="507" ht="20" customHeight="1" spans="1:3">
      <c r="A507" s="55" t="s">
        <v>917</v>
      </c>
      <c r="B507" s="55" t="s">
        <v>918</v>
      </c>
      <c r="C507" s="50"/>
    </row>
    <row r="508" ht="20" customHeight="1" spans="1:3">
      <c r="A508" s="55" t="s">
        <v>919</v>
      </c>
      <c r="B508" s="55" t="s">
        <v>920</v>
      </c>
      <c r="C508" s="50"/>
    </row>
    <row r="509" ht="20" customHeight="1" spans="1:3">
      <c r="A509" s="55" t="s">
        <v>921</v>
      </c>
      <c r="B509" s="55" t="s">
        <v>922</v>
      </c>
      <c r="C509" s="50"/>
    </row>
    <row r="510" ht="20" customHeight="1" spans="1:3">
      <c r="A510" s="55" t="s">
        <v>923</v>
      </c>
      <c r="B510" s="55" t="s">
        <v>924</v>
      </c>
      <c r="C510" s="50"/>
    </row>
    <row r="511" ht="20" customHeight="1" spans="1:3">
      <c r="A511" s="55" t="s">
        <v>925</v>
      </c>
      <c r="B511" s="55" t="s">
        <v>926</v>
      </c>
      <c r="C511" s="50"/>
    </row>
    <row r="512" ht="20" customHeight="1" spans="1:3">
      <c r="A512" s="55" t="s">
        <v>927</v>
      </c>
      <c r="B512" s="55" t="s">
        <v>928</v>
      </c>
      <c r="C512" s="50"/>
    </row>
    <row r="513" ht="20" customHeight="1" spans="1:3">
      <c r="A513" s="55" t="s">
        <v>929</v>
      </c>
      <c r="B513" s="55" t="s">
        <v>930</v>
      </c>
      <c r="C513" s="50"/>
    </row>
    <row r="514" ht="20" customHeight="1" spans="1:3">
      <c r="A514" s="55" t="s">
        <v>931</v>
      </c>
      <c r="B514" s="55" t="s">
        <v>932</v>
      </c>
      <c r="C514" s="50"/>
    </row>
    <row r="515" ht="20" customHeight="1" spans="1:3">
      <c r="A515" s="55" t="s">
        <v>933</v>
      </c>
      <c r="B515" s="55" t="s">
        <v>934</v>
      </c>
      <c r="C515" s="50"/>
    </row>
    <row r="516" ht="20" customHeight="1" spans="1:3">
      <c r="A516" s="55" t="s">
        <v>935</v>
      </c>
      <c r="B516" s="55" t="s">
        <v>936</v>
      </c>
      <c r="C516" s="50"/>
    </row>
    <row r="517" ht="20" customHeight="1" spans="1:3">
      <c r="A517" s="55" t="s">
        <v>937</v>
      </c>
      <c r="B517" s="55" t="s">
        <v>938</v>
      </c>
      <c r="C517" s="50">
        <v>1986.75</v>
      </c>
    </row>
    <row r="518" ht="20" customHeight="1" spans="1:3">
      <c r="A518" s="53" t="s">
        <v>939</v>
      </c>
      <c r="B518" s="53" t="s">
        <v>940</v>
      </c>
      <c r="C518" s="54">
        <f>SUM(C519:C525)</f>
        <v>0</v>
      </c>
    </row>
    <row r="519" ht="20" customHeight="1" spans="1:3">
      <c r="A519" s="55" t="s">
        <v>941</v>
      </c>
      <c r="B519" s="55" t="s">
        <v>84</v>
      </c>
      <c r="C519" s="50"/>
    </row>
    <row r="520" ht="20" customHeight="1" spans="1:3">
      <c r="A520" s="55" t="s">
        <v>942</v>
      </c>
      <c r="B520" s="55" t="s">
        <v>86</v>
      </c>
      <c r="C520" s="50"/>
    </row>
    <row r="521" ht="20" customHeight="1" spans="1:3">
      <c r="A521" s="55" t="s">
        <v>943</v>
      </c>
      <c r="B521" s="55" t="s">
        <v>88</v>
      </c>
      <c r="C521" s="50"/>
    </row>
    <row r="522" ht="20" customHeight="1" spans="1:3">
      <c r="A522" s="55" t="s">
        <v>944</v>
      </c>
      <c r="B522" s="55" t="s">
        <v>945</v>
      </c>
      <c r="C522" s="50"/>
    </row>
    <row r="523" ht="20" customHeight="1" spans="1:3">
      <c r="A523" s="55" t="s">
        <v>946</v>
      </c>
      <c r="B523" s="55" t="s">
        <v>947</v>
      </c>
      <c r="C523" s="50"/>
    </row>
    <row r="524" ht="20" customHeight="1" spans="1:3">
      <c r="A524" s="55" t="s">
        <v>948</v>
      </c>
      <c r="B524" s="55" t="s">
        <v>949</v>
      </c>
      <c r="C524" s="50"/>
    </row>
    <row r="525" ht="20" customHeight="1" spans="1:3">
      <c r="A525" s="55" t="s">
        <v>950</v>
      </c>
      <c r="B525" s="55" t="s">
        <v>951</v>
      </c>
      <c r="C525" s="50"/>
    </row>
    <row r="526" ht="15" customHeight="1" spans="1:3">
      <c r="A526" s="53" t="s">
        <v>952</v>
      </c>
      <c r="B526" s="53" t="s">
        <v>953</v>
      </c>
      <c r="C526" s="54">
        <f>SUM(C527:C536)</f>
        <v>0</v>
      </c>
    </row>
    <row r="527" ht="15" customHeight="1" spans="1:3">
      <c r="A527" s="55" t="s">
        <v>954</v>
      </c>
      <c r="B527" s="55" t="s">
        <v>84</v>
      </c>
      <c r="C527" s="50"/>
    </row>
    <row r="528" ht="15" customHeight="1" spans="1:3">
      <c r="A528" s="55" t="s">
        <v>955</v>
      </c>
      <c r="B528" s="55" t="s">
        <v>86</v>
      </c>
      <c r="C528" s="50"/>
    </row>
    <row r="529" ht="15" customHeight="1" spans="1:3">
      <c r="A529" s="55" t="s">
        <v>956</v>
      </c>
      <c r="B529" s="55" t="s">
        <v>88</v>
      </c>
      <c r="C529" s="50"/>
    </row>
    <row r="530" spans="1:3">
      <c r="A530" s="55" t="s">
        <v>957</v>
      </c>
      <c r="B530" s="55" t="s">
        <v>958</v>
      </c>
      <c r="C530" s="50"/>
    </row>
    <row r="531" spans="1:3">
      <c r="A531" s="55" t="s">
        <v>959</v>
      </c>
      <c r="B531" s="55" t="s">
        <v>960</v>
      </c>
      <c r="C531" s="50"/>
    </row>
    <row r="532" spans="1:3">
      <c r="A532" s="55" t="s">
        <v>961</v>
      </c>
      <c r="B532" s="55" t="s">
        <v>962</v>
      </c>
      <c r="C532" s="50"/>
    </row>
    <row r="533" spans="1:3">
      <c r="A533" s="55" t="s">
        <v>963</v>
      </c>
      <c r="B533" s="55" t="s">
        <v>964</v>
      </c>
      <c r="C533" s="50"/>
    </row>
    <row r="534" spans="1:3">
      <c r="A534" s="55" t="s">
        <v>965</v>
      </c>
      <c r="B534" s="55" t="s">
        <v>966</v>
      </c>
      <c r="C534" s="50"/>
    </row>
    <row r="535" spans="1:3">
      <c r="A535" s="55" t="s">
        <v>967</v>
      </c>
      <c r="B535" s="55" t="s">
        <v>968</v>
      </c>
      <c r="C535" s="50"/>
    </row>
    <row r="536" spans="1:3">
      <c r="A536" s="55" t="s">
        <v>969</v>
      </c>
      <c r="B536" s="55" t="s">
        <v>970</v>
      </c>
      <c r="C536" s="50"/>
    </row>
    <row r="537" spans="1:3">
      <c r="A537" s="53" t="s">
        <v>971</v>
      </c>
      <c r="B537" s="53" t="s">
        <v>972</v>
      </c>
      <c r="C537" s="54">
        <f>SUM(C538:C545)</f>
        <v>0</v>
      </c>
    </row>
    <row r="538" spans="1:3">
      <c r="A538" s="55" t="s">
        <v>973</v>
      </c>
      <c r="B538" s="55" t="s">
        <v>84</v>
      </c>
      <c r="C538" s="50"/>
    </row>
    <row r="539" spans="1:3">
      <c r="A539" s="55" t="s">
        <v>974</v>
      </c>
      <c r="B539" s="55" t="s">
        <v>86</v>
      </c>
      <c r="C539" s="50"/>
    </row>
    <row r="540" spans="1:3">
      <c r="A540" s="55" t="s">
        <v>975</v>
      </c>
      <c r="B540" s="55" t="s">
        <v>88</v>
      </c>
      <c r="C540" s="50"/>
    </row>
    <row r="541" spans="1:3">
      <c r="A541" s="55" t="s">
        <v>976</v>
      </c>
      <c r="B541" s="55" t="s">
        <v>977</v>
      </c>
      <c r="C541" s="50"/>
    </row>
    <row r="542" spans="1:3">
      <c r="A542" s="55" t="s">
        <v>978</v>
      </c>
      <c r="B542" s="55" t="s">
        <v>979</v>
      </c>
      <c r="C542" s="50"/>
    </row>
    <row r="543" spans="1:3">
      <c r="A543" s="55" t="s">
        <v>980</v>
      </c>
      <c r="B543" s="55" t="s">
        <v>981</v>
      </c>
      <c r="C543" s="50"/>
    </row>
    <row r="544" spans="1:3">
      <c r="A544" s="55" t="s">
        <v>982</v>
      </c>
      <c r="B544" s="55" t="s">
        <v>983</v>
      </c>
      <c r="C544" s="50"/>
    </row>
    <row r="545" spans="1:3">
      <c r="A545" s="55" t="s">
        <v>984</v>
      </c>
      <c r="B545" s="55" t="s">
        <v>985</v>
      </c>
      <c r="C545" s="50"/>
    </row>
    <row r="546" spans="1:3">
      <c r="A546" s="53" t="s">
        <v>986</v>
      </c>
      <c r="B546" s="53" t="s">
        <v>987</v>
      </c>
      <c r="C546" s="54">
        <f>SUM(C547:C551)</f>
        <v>0</v>
      </c>
    </row>
    <row r="547" spans="1:3">
      <c r="A547" s="55" t="s">
        <v>988</v>
      </c>
      <c r="B547" s="55" t="s">
        <v>989</v>
      </c>
      <c r="C547" s="50"/>
    </row>
    <row r="548" spans="1:3">
      <c r="A548" s="55" t="s">
        <v>990</v>
      </c>
      <c r="B548" s="55" t="s">
        <v>991</v>
      </c>
      <c r="C548" s="50"/>
    </row>
    <row r="549" spans="1:3">
      <c r="A549" s="55" t="s">
        <v>992</v>
      </c>
      <c r="B549" s="55" t="s">
        <v>993</v>
      </c>
      <c r="C549" s="50"/>
    </row>
    <row r="550" spans="1:3">
      <c r="A550" s="55" t="s">
        <v>994</v>
      </c>
      <c r="B550" s="55" t="s">
        <v>995</v>
      </c>
      <c r="C550" s="50"/>
    </row>
    <row r="551" spans="1:3">
      <c r="A551" s="55" t="s">
        <v>996</v>
      </c>
      <c r="B551" s="55" t="s">
        <v>997</v>
      </c>
      <c r="C551" s="50"/>
    </row>
    <row r="552" spans="1:3">
      <c r="A552" s="53" t="s">
        <v>998</v>
      </c>
      <c r="B552" s="53" t="s">
        <v>999</v>
      </c>
      <c r="C552" s="54">
        <f>SUM(C553:C559)</f>
        <v>0</v>
      </c>
    </row>
    <row r="553" spans="1:3">
      <c r="A553" s="55" t="s">
        <v>1000</v>
      </c>
      <c r="B553" s="55" t="s">
        <v>84</v>
      </c>
      <c r="C553" s="50"/>
    </row>
    <row r="554" spans="1:3">
      <c r="A554" s="55" t="s">
        <v>1001</v>
      </c>
      <c r="B554" s="55" t="s">
        <v>86</v>
      </c>
      <c r="C554" s="50"/>
    </row>
    <row r="555" spans="1:3">
      <c r="A555" s="55" t="s">
        <v>1002</v>
      </c>
      <c r="B555" s="55" t="s">
        <v>88</v>
      </c>
      <c r="C555" s="50"/>
    </row>
    <row r="556" spans="1:3">
      <c r="A556" s="55" t="s">
        <v>1003</v>
      </c>
      <c r="B556" s="55" t="s">
        <v>1004</v>
      </c>
      <c r="C556" s="50"/>
    </row>
    <row r="557" spans="1:3">
      <c r="A557" s="55" t="s">
        <v>1005</v>
      </c>
      <c r="B557" s="55" t="s">
        <v>1006</v>
      </c>
      <c r="C557" s="50"/>
    </row>
    <row r="558" spans="1:3">
      <c r="A558" s="55" t="s">
        <v>1007</v>
      </c>
      <c r="B558" s="55" t="s">
        <v>1008</v>
      </c>
      <c r="C558" s="50"/>
    </row>
    <row r="559" spans="1:3">
      <c r="A559" s="55" t="s">
        <v>1009</v>
      </c>
      <c r="B559" s="55" t="s">
        <v>1010</v>
      </c>
      <c r="C559" s="50"/>
    </row>
    <row r="560" spans="1:3">
      <c r="A560" s="53" t="s">
        <v>1011</v>
      </c>
      <c r="B560" s="53" t="s">
        <v>1012</v>
      </c>
      <c r="C560" s="54">
        <f>SUM(C561:C563)</f>
        <v>0.26</v>
      </c>
    </row>
    <row r="561" spans="1:3">
      <c r="A561" s="55" t="s">
        <v>1013</v>
      </c>
      <c r="B561" s="55" t="s">
        <v>1014</v>
      </c>
      <c r="C561" s="50"/>
    </row>
    <row r="562" spans="1:3">
      <c r="A562" s="55" t="s">
        <v>1015</v>
      </c>
      <c r="B562" s="55" t="s">
        <v>1016</v>
      </c>
      <c r="C562" s="50"/>
    </row>
    <row r="563" spans="1:3">
      <c r="A563" s="55" t="s">
        <v>1017</v>
      </c>
      <c r="B563" s="55" t="s">
        <v>1018</v>
      </c>
      <c r="C563" s="50">
        <v>0.26</v>
      </c>
    </row>
    <row r="564" spans="1:3">
      <c r="A564" s="51" t="s">
        <v>1019</v>
      </c>
      <c r="B564" s="51" t="s">
        <v>1020</v>
      </c>
      <c r="C564" s="52">
        <f>C565+C584+C592+C596+C605+C609+C619+C628+C635+C643+C652+C658+C661+C664+C667+C670+C673+C677+C689+C681+C692</f>
        <v>51914</v>
      </c>
    </row>
    <row r="565" spans="1:3">
      <c r="A565" s="53" t="s">
        <v>1021</v>
      </c>
      <c r="B565" s="53" t="s">
        <v>1022</v>
      </c>
      <c r="C565" s="54">
        <f>SUM(C566:C583)</f>
        <v>855.87</v>
      </c>
    </row>
    <row r="566" spans="1:3">
      <c r="A566" s="55" t="s">
        <v>1023</v>
      </c>
      <c r="B566" s="55" t="s">
        <v>84</v>
      </c>
      <c r="C566" s="50">
        <v>80.66</v>
      </c>
    </row>
    <row r="567" spans="1:3">
      <c r="A567" s="55" t="s">
        <v>1024</v>
      </c>
      <c r="B567" s="55" t="s">
        <v>86</v>
      </c>
      <c r="C567" s="50">
        <v>8.32</v>
      </c>
    </row>
    <row r="568" spans="1:3">
      <c r="A568" s="55" t="s">
        <v>1025</v>
      </c>
      <c r="B568" s="55" t="s">
        <v>88</v>
      </c>
      <c r="C568" s="50"/>
    </row>
    <row r="569" spans="1:3">
      <c r="A569" s="55" t="s">
        <v>1026</v>
      </c>
      <c r="B569" s="55" t="s">
        <v>1027</v>
      </c>
      <c r="C569" s="50"/>
    </row>
    <row r="570" spans="1:3">
      <c r="A570" s="55" t="s">
        <v>1028</v>
      </c>
      <c r="B570" s="55" t="s">
        <v>1029</v>
      </c>
      <c r="C570" s="50">
        <v>10</v>
      </c>
    </row>
    <row r="571" spans="1:3">
      <c r="A571" s="55" t="s">
        <v>1030</v>
      </c>
      <c r="B571" s="55" t="s">
        <v>1031</v>
      </c>
      <c r="C571" s="50"/>
    </row>
    <row r="572" spans="1:3">
      <c r="A572" s="55" t="s">
        <v>1032</v>
      </c>
      <c r="B572" s="55" t="s">
        <v>1033</v>
      </c>
      <c r="C572" s="50"/>
    </row>
    <row r="573" spans="1:3">
      <c r="A573" s="55" t="s">
        <v>1034</v>
      </c>
      <c r="B573" s="55" t="s">
        <v>185</v>
      </c>
      <c r="C573" s="50"/>
    </row>
    <row r="574" spans="1:3">
      <c r="A574" s="55" t="s">
        <v>1035</v>
      </c>
      <c r="B574" s="55" t="s">
        <v>1036</v>
      </c>
      <c r="C574" s="50"/>
    </row>
    <row r="575" spans="1:3">
      <c r="A575" s="55" t="s">
        <v>1037</v>
      </c>
      <c r="B575" s="55" t="s">
        <v>1038</v>
      </c>
      <c r="C575" s="50"/>
    </row>
    <row r="576" spans="1:3">
      <c r="A576" s="55" t="s">
        <v>1039</v>
      </c>
      <c r="B576" s="55" t="s">
        <v>1040</v>
      </c>
      <c r="C576" s="50"/>
    </row>
    <row r="577" spans="1:3">
      <c r="A577" s="55" t="s">
        <v>1041</v>
      </c>
      <c r="B577" s="55" t="s">
        <v>1042</v>
      </c>
      <c r="C577" s="50"/>
    </row>
    <row r="578" spans="1:3">
      <c r="A578" s="55" t="s">
        <v>1043</v>
      </c>
      <c r="B578" s="55" t="s">
        <v>1044</v>
      </c>
      <c r="C578" s="50"/>
    </row>
    <row r="579" spans="1:3">
      <c r="A579" s="55" t="s">
        <v>1045</v>
      </c>
      <c r="B579" s="55" t="s">
        <v>1046</v>
      </c>
      <c r="C579" s="50"/>
    </row>
    <row r="580" spans="1:3">
      <c r="A580" s="55" t="s">
        <v>1047</v>
      </c>
      <c r="B580" s="55" t="s">
        <v>1048</v>
      </c>
      <c r="C580" s="50"/>
    </row>
    <row r="581" spans="1:3">
      <c r="A581" s="55" t="s">
        <v>1049</v>
      </c>
      <c r="B581" s="55" t="s">
        <v>1050</v>
      </c>
      <c r="C581" s="50"/>
    </row>
    <row r="582" spans="1:3">
      <c r="A582" s="55" t="s">
        <v>1051</v>
      </c>
      <c r="B582" s="55" t="s">
        <v>102</v>
      </c>
      <c r="C582" s="50">
        <v>563.48</v>
      </c>
    </row>
    <row r="583" spans="1:3">
      <c r="A583" s="55" t="s">
        <v>1052</v>
      </c>
      <c r="B583" s="55" t="s">
        <v>1053</v>
      </c>
      <c r="C583" s="50">
        <v>193.41</v>
      </c>
    </row>
    <row r="584" spans="1:3">
      <c r="A584" s="53" t="s">
        <v>1054</v>
      </c>
      <c r="B584" s="53" t="s">
        <v>1055</v>
      </c>
      <c r="C584" s="54">
        <f>SUM(C585:C591)</f>
        <v>9131.43</v>
      </c>
    </row>
    <row r="585" spans="1:3">
      <c r="A585" s="55" t="s">
        <v>1056</v>
      </c>
      <c r="B585" s="55" t="s">
        <v>84</v>
      </c>
      <c r="C585" s="50">
        <v>66.26</v>
      </c>
    </row>
    <row r="586" spans="1:3">
      <c r="A586" s="55" t="s">
        <v>1057</v>
      </c>
      <c r="B586" s="55" t="s">
        <v>86</v>
      </c>
      <c r="C586" s="50">
        <v>11.3</v>
      </c>
    </row>
    <row r="587" spans="1:3">
      <c r="A587" s="55" t="s">
        <v>1058</v>
      </c>
      <c r="B587" s="55" t="s">
        <v>88</v>
      </c>
      <c r="C587" s="50"/>
    </row>
    <row r="588" spans="1:3">
      <c r="A588" s="55" t="s">
        <v>1059</v>
      </c>
      <c r="B588" s="55" t="s">
        <v>1060</v>
      </c>
      <c r="C588" s="50">
        <v>1</v>
      </c>
    </row>
    <row r="589" spans="1:3">
      <c r="A589" s="55" t="s">
        <v>1061</v>
      </c>
      <c r="B589" s="55" t="s">
        <v>1062</v>
      </c>
      <c r="C589" s="50"/>
    </row>
    <row r="590" spans="1:3">
      <c r="A590" s="55" t="s">
        <v>1063</v>
      </c>
      <c r="B590" s="55" t="s">
        <v>1064</v>
      </c>
      <c r="C590" s="50">
        <v>8375.26</v>
      </c>
    </row>
    <row r="591" spans="1:3">
      <c r="A591" s="55" t="s">
        <v>1065</v>
      </c>
      <c r="B591" s="55" t="s">
        <v>1066</v>
      </c>
      <c r="C591" s="50">
        <v>677.61</v>
      </c>
    </row>
    <row r="592" spans="1:3">
      <c r="A592" s="53" t="s">
        <v>1067</v>
      </c>
      <c r="B592" s="53" t="s">
        <v>1068</v>
      </c>
      <c r="C592" s="54"/>
    </row>
    <row r="593" spans="1:3">
      <c r="A593" s="55" t="s">
        <v>1069</v>
      </c>
      <c r="B593" s="55" t="s">
        <v>1070</v>
      </c>
      <c r="C593" s="50"/>
    </row>
    <row r="594" spans="1:3">
      <c r="A594" s="55" t="s">
        <v>1071</v>
      </c>
      <c r="B594" s="55" t="s">
        <v>1072</v>
      </c>
      <c r="C594" s="50"/>
    </row>
    <row r="595" spans="1:3">
      <c r="A595" s="55" t="s">
        <v>1073</v>
      </c>
      <c r="B595" s="55" t="s">
        <v>1074</v>
      </c>
      <c r="C595" s="50"/>
    </row>
    <row r="596" spans="1:3">
      <c r="A596" s="53" t="s">
        <v>1075</v>
      </c>
      <c r="B596" s="53" t="s">
        <v>1076</v>
      </c>
      <c r="C596" s="54">
        <f>SUM(C597:C604)</f>
        <v>17690.27</v>
      </c>
    </row>
    <row r="597" spans="1:3">
      <c r="A597" s="55" t="s">
        <v>1077</v>
      </c>
      <c r="B597" s="55" t="s">
        <v>1078</v>
      </c>
      <c r="C597" s="50">
        <v>7.33</v>
      </c>
    </row>
    <row r="598" spans="1:3">
      <c r="A598" s="55" t="s">
        <v>1079</v>
      </c>
      <c r="B598" s="55" t="s">
        <v>1080</v>
      </c>
      <c r="C598" s="50">
        <v>618.85</v>
      </c>
    </row>
    <row r="599" spans="1:3">
      <c r="A599" s="55" t="s">
        <v>1081</v>
      </c>
      <c r="B599" s="55" t="s">
        <v>1082</v>
      </c>
      <c r="C599" s="50"/>
    </row>
    <row r="600" spans="1:3">
      <c r="A600" s="55" t="s">
        <v>1083</v>
      </c>
      <c r="B600" s="55" t="s">
        <v>1084</v>
      </c>
      <c r="C600" s="50">
        <v>10190.68</v>
      </c>
    </row>
    <row r="601" spans="1:3">
      <c r="A601" s="55" t="s">
        <v>1085</v>
      </c>
      <c r="B601" s="55" t="s">
        <v>1086</v>
      </c>
      <c r="C601" s="50">
        <v>3042.64</v>
      </c>
    </row>
    <row r="602" spans="1:3">
      <c r="A602" s="55" t="s">
        <v>1087</v>
      </c>
      <c r="B602" s="55" t="s">
        <v>1088</v>
      </c>
      <c r="C602" s="50">
        <v>3548</v>
      </c>
    </row>
    <row r="603" spans="1:3">
      <c r="A603" s="55" t="s">
        <v>1089</v>
      </c>
      <c r="B603" s="55" t="s">
        <v>1090</v>
      </c>
      <c r="C603" s="50"/>
    </row>
    <row r="604" spans="1:3">
      <c r="A604" s="55" t="s">
        <v>1091</v>
      </c>
      <c r="B604" s="55" t="s">
        <v>1092</v>
      </c>
      <c r="C604" s="50">
        <v>282.77</v>
      </c>
    </row>
    <row r="605" spans="1:3">
      <c r="A605" s="53" t="s">
        <v>1093</v>
      </c>
      <c r="B605" s="53" t="s">
        <v>1094</v>
      </c>
      <c r="C605" s="54"/>
    </row>
    <row r="606" spans="1:3">
      <c r="A606" s="55" t="s">
        <v>1095</v>
      </c>
      <c r="B606" s="55" t="s">
        <v>1096</v>
      </c>
      <c r="C606" s="50"/>
    </row>
    <row r="607" spans="1:3">
      <c r="A607" s="55" t="s">
        <v>1097</v>
      </c>
      <c r="B607" s="55" t="s">
        <v>1098</v>
      </c>
      <c r="C607" s="50"/>
    </row>
    <row r="608" spans="1:3">
      <c r="A608" s="55" t="s">
        <v>1099</v>
      </c>
      <c r="B608" s="55" t="s">
        <v>1100</v>
      </c>
      <c r="C608" s="50"/>
    </row>
    <row r="609" spans="1:3">
      <c r="A609" s="53" t="s">
        <v>1101</v>
      </c>
      <c r="B609" s="53" t="s">
        <v>1102</v>
      </c>
      <c r="C609" s="54">
        <f>SUM(C610:C618)</f>
        <v>2680</v>
      </c>
    </row>
    <row r="610" spans="1:3">
      <c r="A610" s="55" t="s">
        <v>1103</v>
      </c>
      <c r="B610" s="55" t="s">
        <v>1104</v>
      </c>
      <c r="C610" s="50">
        <v>120</v>
      </c>
    </row>
    <row r="611" spans="1:3">
      <c r="A611" s="55" t="s">
        <v>1105</v>
      </c>
      <c r="B611" s="55" t="s">
        <v>1106</v>
      </c>
      <c r="C611" s="50"/>
    </row>
    <row r="612" spans="1:3">
      <c r="A612" s="55" t="s">
        <v>1107</v>
      </c>
      <c r="B612" s="55" t="s">
        <v>1108</v>
      </c>
      <c r="C612" s="50">
        <v>2018</v>
      </c>
    </row>
    <row r="613" spans="1:3">
      <c r="A613" s="55" t="s">
        <v>1109</v>
      </c>
      <c r="B613" s="55" t="s">
        <v>1110</v>
      </c>
      <c r="C613" s="50">
        <v>542</v>
      </c>
    </row>
    <row r="614" spans="1:3">
      <c r="A614" s="55" t="s">
        <v>1111</v>
      </c>
      <c r="B614" s="55" t="s">
        <v>1112</v>
      </c>
      <c r="C614" s="50"/>
    </row>
    <row r="615" spans="1:3">
      <c r="A615" s="55" t="s">
        <v>1113</v>
      </c>
      <c r="B615" s="55" t="s">
        <v>1114</v>
      </c>
      <c r="C615" s="50"/>
    </row>
    <row r="616" spans="1:3">
      <c r="A616" s="55" t="s">
        <v>1115</v>
      </c>
      <c r="B616" s="55" t="s">
        <v>1116</v>
      </c>
      <c r="C616" s="50"/>
    </row>
    <row r="617" spans="1:3">
      <c r="A617" s="55" t="s">
        <v>1117</v>
      </c>
      <c r="B617" s="55" t="s">
        <v>1118</v>
      </c>
      <c r="C617" s="50"/>
    </row>
    <row r="618" spans="1:3">
      <c r="A618" s="55" t="s">
        <v>1119</v>
      </c>
      <c r="B618" s="55" t="s">
        <v>1120</v>
      </c>
      <c r="C618" s="50"/>
    </row>
    <row r="619" spans="1:3">
      <c r="A619" s="53" t="s">
        <v>1121</v>
      </c>
      <c r="B619" s="53" t="s">
        <v>1122</v>
      </c>
      <c r="C619" s="54">
        <f>SUM(C620:C627)</f>
        <v>867.04</v>
      </c>
    </row>
    <row r="620" spans="1:3">
      <c r="A620" s="55" t="s">
        <v>1123</v>
      </c>
      <c r="B620" s="55" t="s">
        <v>1124</v>
      </c>
      <c r="C620" s="50">
        <v>502.43</v>
      </c>
    </row>
    <row r="621" spans="1:3">
      <c r="A621" s="55" t="s">
        <v>1125</v>
      </c>
      <c r="B621" s="55" t="s">
        <v>1126</v>
      </c>
      <c r="C621" s="50">
        <v>118.31</v>
      </c>
    </row>
    <row r="622" spans="1:3">
      <c r="A622" s="55" t="s">
        <v>1127</v>
      </c>
      <c r="B622" s="55" t="s">
        <v>1128</v>
      </c>
      <c r="C622" s="50"/>
    </row>
    <row r="623" spans="1:3">
      <c r="A623" s="55" t="s">
        <v>1129</v>
      </c>
      <c r="B623" s="55" t="s">
        <v>1130</v>
      </c>
      <c r="C623" s="50">
        <v>218</v>
      </c>
    </row>
    <row r="624" spans="1:3">
      <c r="A624" s="55" t="s">
        <v>1131</v>
      </c>
      <c r="B624" s="55" t="s">
        <v>1132</v>
      </c>
      <c r="C624" s="50"/>
    </row>
    <row r="625" spans="1:3">
      <c r="A625" s="55" t="s">
        <v>1133</v>
      </c>
      <c r="B625" s="55" t="s">
        <v>1134</v>
      </c>
      <c r="C625" s="50"/>
    </row>
    <row r="626" spans="1:3">
      <c r="A626" s="55" t="s">
        <v>1135</v>
      </c>
      <c r="B626" s="55" t="s">
        <v>1136</v>
      </c>
      <c r="C626" s="50"/>
    </row>
    <row r="627" spans="1:3">
      <c r="A627" s="55" t="s">
        <v>1137</v>
      </c>
      <c r="B627" s="55" t="s">
        <v>1138</v>
      </c>
      <c r="C627" s="50">
        <v>28.3</v>
      </c>
    </row>
    <row r="628" spans="1:3">
      <c r="A628" s="53" t="s">
        <v>1139</v>
      </c>
      <c r="B628" s="53" t="s">
        <v>1140</v>
      </c>
      <c r="C628" s="54">
        <f>SUM(C629:C634)</f>
        <v>270</v>
      </c>
    </row>
    <row r="629" spans="1:3">
      <c r="A629" s="55" t="s">
        <v>1141</v>
      </c>
      <c r="B629" s="55" t="s">
        <v>1142</v>
      </c>
      <c r="C629" s="50">
        <v>270</v>
      </c>
    </row>
    <row r="630" spans="1:3">
      <c r="A630" s="55" t="s">
        <v>1143</v>
      </c>
      <c r="B630" s="55" t="s">
        <v>1144</v>
      </c>
      <c r="C630" s="50"/>
    </row>
    <row r="631" spans="1:3">
      <c r="A631" s="55" t="s">
        <v>1145</v>
      </c>
      <c r="B631" s="55" t="s">
        <v>1146</v>
      </c>
      <c r="C631" s="50"/>
    </row>
    <row r="632" spans="1:3">
      <c r="A632" s="55" t="s">
        <v>1147</v>
      </c>
      <c r="B632" s="55" t="s">
        <v>1148</v>
      </c>
      <c r="C632" s="50"/>
    </row>
    <row r="633" spans="1:3">
      <c r="A633" s="55" t="s">
        <v>1149</v>
      </c>
      <c r="B633" s="55" t="s">
        <v>1150</v>
      </c>
      <c r="C633" s="50"/>
    </row>
    <row r="634" spans="1:3">
      <c r="A634" s="55" t="s">
        <v>1151</v>
      </c>
      <c r="B634" s="55" t="s">
        <v>1152</v>
      </c>
      <c r="C634" s="50"/>
    </row>
    <row r="635" spans="1:3">
      <c r="A635" s="53" t="s">
        <v>1153</v>
      </c>
      <c r="B635" s="53" t="s">
        <v>1154</v>
      </c>
      <c r="C635" s="54">
        <f>SUM(C636:C642)</f>
        <v>146.36</v>
      </c>
    </row>
    <row r="636" spans="1:3">
      <c r="A636" s="55" t="s">
        <v>1155</v>
      </c>
      <c r="B636" s="55" t="s">
        <v>1156</v>
      </c>
      <c r="C636" s="50">
        <v>72.86</v>
      </c>
    </row>
    <row r="637" spans="1:3">
      <c r="A637" s="55" t="s">
        <v>1157</v>
      </c>
      <c r="B637" s="55" t="s">
        <v>1158</v>
      </c>
      <c r="C637" s="50">
        <v>73.5</v>
      </c>
    </row>
    <row r="638" spans="1:3">
      <c r="A638" s="55" t="s">
        <v>1159</v>
      </c>
      <c r="B638" s="55" t="s">
        <v>1160</v>
      </c>
      <c r="C638" s="50"/>
    </row>
    <row r="639" spans="1:3">
      <c r="A639" s="55" t="s">
        <v>1161</v>
      </c>
      <c r="B639" s="55" t="s">
        <v>1162</v>
      </c>
      <c r="C639" s="50"/>
    </row>
    <row r="640" spans="1:3">
      <c r="A640" s="55" t="s">
        <v>1163</v>
      </c>
      <c r="B640" s="55" t="s">
        <v>1164</v>
      </c>
      <c r="C640" s="50"/>
    </row>
    <row r="641" spans="1:3">
      <c r="A641" s="55" t="s">
        <v>1165</v>
      </c>
      <c r="B641" s="55" t="s">
        <v>1166</v>
      </c>
      <c r="C641" s="50"/>
    </row>
    <row r="642" spans="1:3">
      <c r="A642" s="55" t="s">
        <v>1167</v>
      </c>
      <c r="B642" s="55" t="s">
        <v>1168</v>
      </c>
      <c r="C642" s="50"/>
    </row>
    <row r="643" spans="1:3">
      <c r="A643" s="53" t="s">
        <v>1169</v>
      </c>
      <c r="B643" s="53" t="s">
        <v>1170</v>
      </c>
      <c r="C643" s="54">
        <f>SUM(C644:C651)</f>
        <v>316.81</v>
      </c>
    </row>
    <row r="644" spans="1:3">
      <c r="A644" s="55" t="s">
        <v>1171</v>
      </c>
      <c r="B644" s="55" t="s">
        <v>84</v>
      </c>
      <c r="C644" s="50">
        <v>34.44</v>
      </c>
    </row>
    <row r="645" spans="1:3">
      <c r="A645" s="55" t="s">
        <v>1172</v>
      </c>
      <c r="B645" s="55" t="s">
        <v>86</v>
      </c>
      <c r="C645" s="50"/>
    </row>
    <row r="646" spans="1:3">
      <c r="A646" s="55" t="s">
        <v>1173</v>
      </c>
      <c r="B646" s="55" t="s">
        <v>88</v>
      </c>
      <c r="C646" s="50"/>
    </row>
    <row r="647" spans="1:3">
      <c r="A647" s="55" t="s">
        <v>1174</v>
      </c>
      <c r="B647" s="55" t="s">
        <v>1175</v>
      </c>
      <c r="C647" s="50"/>
    </row>
    <row r="648" spans="1:3">
      <c r="A648" s="55" t="s">
        <v>1176</v>
      </c>
      <c r="B648" s="55" t="s">
        <v>1177</v>
      </c>
      <c r="C648" s="50"/>
    </row>
    <row r="649" spans="1:3">
      <c r="A649" s="55" t="s">
        <v>1178</v>
      </c>
      <c r="B649" s="55" t="s">
        <v>1179</v>
      </c>
      <c r="C649" s="50"/>
    </row>
    <row r="650" spans="1:3">
      <c r="A650" s="55" t="s">
        <v>1180</v>
      </c>
      <c r="B650" s="55" t="s">
        <v>1181</v>
      </c>
      <c r="C650" s="50">
        <v>178.56</v>
      </c>
    </row>
    <row r="651" spans="1:3">
      <c r="A651" s="55" t="s">
        <v>1182</v>
      </c>
      <c r="B651" s="55" t="s">
        <v>1183</v>
      </c>
      <c r="C651" s="50">
        <v>103.81</v>
      </c>
    </row>
    <row r="652" spans="1:3">
      <c r="A652" s="53" t="s">
        <v>1184</v>
      </c>
      <c r="B652" s="53" t="s">
        <v>1185</v>
      </c>
      <c r="C652" s="54">
        <f>SUM(C653:C657)</f>
        <v>27.21</v>
      </c>
    </row>
    <row r="653" spans="1:3">
      <c r="A653" s="55" t="s">
        <v>1186</v>
      </c>
      <c r="B653" s="55" t="s">
        <v>84</v>
      </c>
      <c r="C653" s="50"/>
    </row>
    <row r="654" spans="1:3">
      <c r="A654" s="55" t="s">
        <v>1187</v>
      </c>
      <c r="B654" s="55" t="s">
        <v>86</v>
      </c>
      <c r="C654" s="50"/>
    </row>
    <row r="655" spans="1:3">
      <c r="A655" s="55" t="s">
        <v>1188</v>
      </c>
      <c r="B655" s="55" t="s">
        <v>88</v>
      </c>
      <c r="C655" s="50"/>
    </row>
    <row r="656" spans="1:3">
      <c r="A656" s="55" t="s">
        <v>1189</v>
      </c>
      <c r="B656" s="55" t="s">
        <v>102</v>
      </c>
      <c r="C656" s="50">
        <v>26.31</v>
      </c>
    </row>
    <row r="657" spans="1:3">
      <c r="A657" s="55" t="s">
        <v>1190</v>
      </c>
      <c r="B657" s="55" t="s">
        <v>1191</v>
      </c>
      <c r="C657" s="50">
        <v>0.9</v>
      </c>
    </row>
    <row r="658" spans="1:3">
      <c r="A658" s="53" t="s">
        <v>1192</v>
      </c>
      <c r="B658" s="53" t="s">
        <v>1193</v>
      </c>
      <c r="C658" s="54">
        <f>SUM(C659:C660)</f>
        <v>726.2</v>
      </c>
    </row>
    <row r="659" spans="1:3">
      <c r="A659" s="55" t="s">
        <v>1194</v>
      </c>
      <c r="B659" s="55" t="s">
        <v>1195</v>
      </c>
      <c r="C659" s="50">
        <v>726.2</v>
      </c>
    </row>
    <row r="660" spans="1:3">
      <c r="A660" s="55" t="s">
        <v>1196</v>
      </c>
      <c r="B660" s="55" t="s">
        <v>1197</v>
      </c>
      <c r="C660" s="50"/>
    </row>
    <row r="661" spans="1:3">
      <c r="A661" s="53" t="s">
        <v>1198</v>
      </c>
      <c r="B661" s="53" t="s">
        <v>1199</v>
      </c>
      <c r="C661" s="54">
        <f>SUM(C662:C663)</f>
        <v>60</v>
      </c>
    </row>
    <row r="662" spans="1:3">
      <c r="A662" s="55" t="s">
        <v>1200</v>
      </c>
      <c r="B662" s="55" t="s">
        <v>1201</v>
      </c>
      <c r="C662" s="50">
        <v>60</v>
      </c>
    </row>
    <row r="663" spans="1:3">
      <c r="A663" s="55" t="s">
        <v>1202</v>
      </c>
      <c r="B663" s="55" t="s">
        <v>1203</v>
      </c>
      <c r="C663" s="50"/>
    </row>
    <row r="664" spans="1:3">
      <c r="A664" s="53" t="s">
        <v>1204</v>
      </c>
      <c r="B664" s="53" t="s">
        <v>1205</v>
      </c>
      <c r="C664" s="54">
        <f>SUM(C665:C666)</f>
        <v>170.99</v>
      </c>
    </row>
    <row r="665" spans="1:3">
      <c r="A665" s="55" t="s">
        <v>1206</v>
      </c>
      <c r="B665" s="55" t="s">
        <v>1207</v>
      </c>
      <c r="C665" s="50">
        <v>170.99</v>
      </c>
    </row>
    <row r="666" spans="1:3">
      <c r="A666" s="55" t="s">
        <v>1208</v>
      </c>
      <c r="B666" s="55" t="s">
        <v>1209</v>
      </c>
      <c r="C666" s="50"/>
    </row>
    <row r="667" spans="1:3">
      <c r="A667" s="53" t="s">
        <v>1210</v>
      </c>
      <c r="B667" s="53" t="s">
        <v>1211</v>
      </c>
      <c r="C667" s="54">
        <f>SUM(C668:C669)</f>
        <v>0</v>
      </c>
    </row>
    <row r="668" spans="1:3">
      <c r="A668" s="55" t="s">
        <v>1212</v>
      </c>
      <c r="B668" s="55" t="s">
        <v>1213</v>
      </c>
      <c r="C668" s="50"/>
    </row>
    <row r="669" spans="1:3">
      <c r="A669" s="55" t="s">
        <v>1214</v>
      </c>
      <c r="B669" s="55" t="s">
        <v>1215</v>
      </c>
      <c r="C669" s="50"/>
    </row>
    <row r="670" spans="1:3">
      <c r="A670" s="53" t="s">
        <v>1216</v>
      </c>
      <c r="B670" s="53" t="s">
        <v>1217</v>
      </c>
      <c r="C670" s="54">
        <f>SUM(C671:C672)</f>
        <v>7.17</v>
      </c>
    </row>
    <row r="671" spans="1:3">
      <c r="A671" s="55" t="s">
        <v>1218</v>
      </c>
      <c r="B671" s="55" t="s">
        <v>1219</v>
      </c>
      <c r="C671" s="50">
        <v>7.17</v>
      </c>
    </row>
    <row r="672" spans="1:3">
      <c r="A672" s="55" t="s">
        <v>1220</v>
      </c>
      <c r="B672" s="55" t="s">
        <v>1221</v>
      </c>
      <c r="C672" s="50"/>
    </row>
    <row r="673" spans="1:3">
      <c r="A673" s="53" t="s">
        <v>1222</v>
      </c>
      <c r="B673" s="53" t="s">
        <v>1223</v>
      </c>
      <c r="C673" s="54">
        <f>SUM(C674:C676)</f>
        <v>1800</v>
      </c>
    </row>
    <row r="674" spans="1:3">
      <c r="A674" s="55" t="s">
        <v>1224</v>
      </c>
      <c r="B674" s="55" t="s">
        <v>1225</v>
      </c>
      <c r="C674" s="50">
        <v>1400</v>
      </c>
    </row>
    <row r="675" spans="1:3">
      <c r="A675" s="55" t="s">
        <v>1226</v>
      </c>
      <c r="B675" s="55" t="s">
        <v>1227</v>
      </c>
      <c r="C675" s="50">
        <v>400</v>
      </c>
    </row>
    <row r="676" spans="1:3">
      <c r="A676" s="55" t="s">
        <v>1228</v>
      </c>
      <c r="B676" s="55" t="s">
        <v>1229</v>
      </c>
      <c r="C676" s="50"/>
    </row>
    <row r="677" spans="1:3">
      <c r="A677" s="53" t="s">
        <v>1230</v>
      </c>
      <c r="B677" s="53" t="s">
        <v>1231</v>
      </c>
      <c r="C677" s="54">
        <f>SUM(C678:C680)</f>
        <v>100</v>
      </c>
    </row>
    <row r="678" spans="1:3">
      <c r="A678" s="55" t="s">
        <v>1232</v>
      </c>
      <c r="B678" s="55" t="s">
        <v>1233</v>
      </c>
      <c r="C678" s="50">
        <v>100</v>
      </c>
    </row>
    <row r="679" spans="1:3">
      <c r="A679" s="55" t="s">
        <v>1234</v>
      </c>
      <c r="B679" s="55" t="s">
        <v>1235</v>
      </c>
      <c r="C679" s="50"/>
    </row>
    <row r="680" spans="1:3">
      <c r="A680" s="55" t="s">
        <v>1236</v>
      </c>
      <c r="B680" s="55" t="s">
        <v>1237</v>
      </c>
      <c r="C680" s="50"/>
    </row>
    <row r="681" spans="1:3">
      <c r="A681" s="53" t="s">
        <v>1238</v>
      </c>
      <c r="B681" s="53" t="s">
        <v>1239</v>
      </c>
      <c r="C681" s="54">
        <f>SUM(C682:C688)</f>
        <v>2331.08</v>
      </c>
    </row>
    <row r="682" spans="1:3">
      <c r="A682" s="55" t="s">
        <v>1240</v>
      </c>
      <c r="B682" s="55" t="s">
        <v>84</v>
      </c>
      <c r="C682" s="50">
        <v>45.64</v>
      </c>
    </row>
    <row r="683" spans="1:3">
      <c r="A683" s="55" t="s">
        <v>1241</v>
      </c>
      <c r="B683" s="55" t="s">
        <v>86</v>
      </c>
      <c r="C683" s="50">
        <v>42</v>
      </c>
    </row>
    <row r="684" spans="1:3">
      <c r="A684" s="55" t="s">
        <v>1242</v>
      </c>
      <c r="B684" s="55" t="s">
        <v>88</v>
      </c>
      <c r="C684" s="50"/>
    </row>
    <row r="685" spans="1:3">
      <c r="A685" s="55" t="s">
        <v>1243</v>
      </c>
      <c r="B685" s="55" t="s">
        <v>1244</v>
      </c>
      <c r="C685" s="50"/>
    </row>
    <row r="686" spans="1:3">
      <c r="A686" s="55" t="s">
        <v>1245</v>
      </c>
      <c r="B686" s="55" t="s">
        <v>1246</v>
      </c>
      <c r="C686" s="50"/>
    </row>
    <row r="687" spans="1:3">
      <c r="A687" s="55" t="s">
        <v>1247</v>
      </c>
      <c r="B687" s="55" t="s">
        <v>102</v>
      </c>
      <c r="C687" s="50">
        <v>2243.44</v>
      </c>
    </row>
    <row r="688" spans="1:3">
      <c r="A688" s="55" t="s">
        <v>1248</v>
      </c>
      <c r="B688" s="55" t="s">
        <v>1249</v>
      </c>
      <c r="C688" s="50"/>
    </row>
    <row r="689" spans="1:3">
      <c r="A689" s="53" t="s">
        <v>1250</v>
      </c>
      <c r="B689" s="53" t="s">
        <v>1251</v>
      </c>
      <c r="C689" s="54">
        <f>SUM(C690:C691)</f>
        <v>0</v>
      </c>
    </row>
    <row r="690" spans="1:3">
      <c r="A690" s="55" t="s">
        <v>1252</v>
      </c>
      <c r="B690" s="55" t="s">
        <v>1253</v>
      </c>
      <c r="C690" s="50"/>
    </row>
    <row r="691" spans="1:3">
      <c r="A691" s="55" t="s">
        <v>1254</v>
      </c>
      <c r="B691" s="55" t="s">
        <v>1255</v>
      </c>
      <c r="C691" s="50"/>
    </row>
    <row r="692" spans="1:3">
      <c r="A692" s="53" t="s">
        <v>1256</v>
      </c>
      <c r="B692" s="53" t="s">
        <v>1257</v>
      </c>
      <c r="C692" s="54">
        <f>SUM(C693)</f>
        <v>14733.57</v>
      </c>
    </row>
    <row r="693" spans="1:3">
      <c r="A693" s="55" t="s">
        <v>1258</v>
      </c>
      <c r="B693" s="55" t="s">
        <v>1259</v>
      </c>
      <c r="C693" s="50">
        <v>14733.57</v>
      </c>
    </row>
    <row r="694" spans="1:3">
      <c r="A694" s="51" t="s">
        <v>1260</v>
      </c>
      <c r="B694" s="51" t="s">
        <v>1261</v>
      </c>
      <c r="C694" s="52">
        <f>C695+C700+C715+C719+C731+C734+C738+C743+C747+C751+C754+C763+C765</f>
        <v>13583</v>
      </c>
    </row>
    <row r="695" spans="1:3">
      <c r="A695" s="53" t="s">
        <v>1262</v>
      </c>
      <c r="B695" s="53" t="s">
        <v>1263</v>
      </c>
      <c r="C695" s="54">
        <f>SUM(C696:C699)</f>
        <v>88.21</v>
      </c>
    </row>
    <row r="696" spans="1:3">
      <c r="A696" s="55" t="s">
        <v>1264</v>
      </c>
      <c r="B696" s="55" t="s">
        <v>84</v>
      </c>
      <c r="C696" s="50">
        <v>80.11</v>
      </c>
    </row>
    <row r="697" spans="1:3">
      <c r="A697" s="55" t="s">
        <v>1265</v>
      </c>
      <c r="B697" s="55" t="s">
        <v>86</v>
      </c>
      <c r="C697" s="50">
        <v>8.1</v>
      </c>
    </row>
    <row r="698" spans="1:3">
      <c r="A698" s="55" t="s">
        <v>1266</v>
      </c>
      <c r="B698" s="55" t="s">
        <v>88</v>
      </c>
      <c r="C698" s="50"/>
    </row>
    <row r="699" spans="1:3">
      <c r="A699" s="55" t="s">
        <v>1267</v>
      </c>
      <c r="B699" s="55" t="s">
        <v>1268</v>
      </c>
      <c r="C699" s="50"/>
    </row>
    <row r="700" spans="1:3">
      <c r="A700" s="53" t="s">
        <v>1269</v>
      </c>
      <c r="B700" s="53" t="s">
        <v>1270</v>
      </c>
      <c r="C700" s="54">
        <f>SUM(C701:C714)</f>
        <v>0</v>
      </c>
    </row>
    <row r="701" spans="1:3">
      <c r="A701" s="55" t="s">
        <v>1271</v>
      </c>
      <c r="B701" s="55" t="s">
        <v>1272</v>
      </c>
      <c r="C701" s="50"/>
    </row>
    <row r="702" spans="1:3">
      <c r="A702" s="55" t="s">
        <v>1273</v>
      </c>
      <c r="B702" s="55" t="s">
        <v>1274</v>
      </c>
      <c r="C702" s="50"/>
    </row>
    <row r="703" spans="1:3">
      <c r="A703" s="55" t="s">
        <v>1275</v>
      </c>
      <c r="B703" s="55" t="s">
        <v>1276</v>
      </c>
      <c r="C703" s="50"/>
    </row>
    <row r="704" spans="1:3">
      <c r="A704" s="55" t="s">
        <v>1277</v>
      </c>
      <c r="B704" s="55" t="s">
        <v>1278</v>
      </c>
      <c r="C704" s="50"/>
    </row>
    <row r="705" spans="1:3">
      <c r="A705" s="55" t="s">
        <v>1279</v>
      </c>
      <c r="B705" s="55" t="s">
        <v>1280</v>
      </c>
      <c r="C705" s="50"/>
    </row>
    <row r="706" spans="1:3">
      <c r="A706" s="55" t="s">
        <v>1281</v>
      </c>
      <c r="B706" s="55" t="s">
        <v>1282</v>
      </c>
      <c r="C706" s="50"/>
    </row>
    <row r="707" spans="1:3">
      <c r="A707" s="55" t="s">
        <v>1283</v>
      </c>
      <c r="B707" s="55" t="s">
        <v>1284</v>
      </c>
      <c r="C707" s="50"/>
    </row>
    <row r="708" spans="1:3">
      <c r="A708" s="55" t="s">
        <v>1285</v>
      </c>
      <c r="B708" s="55" t="s">
        <v>1286</v>
      </c>
      <c r="C708" s="50"/>
    </row>
    <row r="709" spans="1:3">
      <c r="A709" s="55" t="s">
        <v>1287</v>
      </c>
      <c r="B709" s="55" t="s">
        <v>1288</v>
      </c>
      <c r="C709" s="50"/>
    </row>
    <row r="710" spans="1:3">
      <c r="A710" s="55" t="s">
        <v>1289</v>
      </c>
      <c r="B710" s="55" t="s">
        <v>1290</v>
      </c>
      <c r="C710" s="50"/>
    </row>
    <row r="711" spans="1:3">
      <c r="A711" s="55" t="s">
        <v>1291</v>
      </c>
      <c r="B711" s="55" t="s">
        <v>1292</v>
      </c>
      <c r="C711" s="50"/>
    </row>
    <row r="712" spans="1:3">
      <c r="A712" s="55" t="s">
        <v>1293</v>
      </c>
      <c r="B712" s="55" t="s">
        <v>1294</v>
      </c>
      <c r="C712" s="50"/>
    </row>
    <row r="713" spans="1:3">
      <c r="A713" s="55" t="s">
        <v>1295</v>
      </c>
      <c r="B713" s="55" t="s">
        <v>1296</v>
      </c>
      <c r="C713" s="50"/>
    </row>
    <row r="714" spans="1:3">
      <c r="A714" s="55" t="s">
        <v>1297</v>
      </c>
      <c r="B714" s="55" t="s">
        <v>1298</v>
      </c>
      <c r="C714" s="50"/>
    </row>
    <row r="715" spans="1:3">
      <c r="A715" s="53" t="s">
        <v>1299</v>
      </c>
      <c r="B715" s="53" t="s">
        <v>1300</v>
      </c>
      <c r="C715" s="54">
        <f>SUM(C716:C718)</f>
        <v>49</v>
      </c>
    </row>
    <row r="716" spans="1:3">
      <c r="A716" s="55" t="s">
        <v>1301</v>
      </c>
      <c r="B716" s="55" t="s">
        <v>1302</v>
      </c>
      <c r="C716" s="50"/>
    </row>
    <row r="717" spans="1:3">
      <c r="A717" s="55" t="s">
        <v>1303</v>
      </c>
      <c r="B717" s="55" t="s">
        <v>1304</v>
      </c>
      <c r="C717" s="50"/>
    </row>
    <row r="718" spans="1:3">
      <c r="A718" s="55" t="s">
        <v>1305</v>
      </c>
      <c r="B718" s="55" t="s">
        <v>1306</v>
      </c>
      <c r="C718" s="50">
        <v>49</v>
      </c>
    </row>
    <row r="719" spans="1:3">
      <c r="A719" s="53" t="s">
        <v>1307</v>
      </c>
      <c r="B719" s="53" t="s">
        <v>1308</v>
      </c>
      <c r="C719" s="54">
        <f>SUM(C720:C730)</f>
        <v>3834.66</v>
      </c>
    </row>
    <row r="720" spans="1:3">
      <c r="A720" s="55" t="s">
        <v>1309</v>
      </c>
      <c r="B720" s="55" t="s">
        <v>1310</v>
      </c>
      <c r="C720" s="50">
        <v>617.35</v>
      </c>
    </row>
    <row r="721" spans="1:3">
      <c r="A721" s="55" t="s">
        <v>1311</v>
      </c>
      <c r="B721" s="55" t="s">
        <v>1312</v>
      </c>
      <c r="C721" s="50">
        <v>118.17</v>
      </c>
    </row>
    <row r="722" spans="1:3">
      <c r="A722" s="55" t="s">
        <v>1313</v>
      </c>
      <c r="B722" s="55" t="s">
        <v>1314</v>
      </c>
      <c r="C722" s="50">
        <v>300.14</v>
      </c>
    </row>
    <row r="723" spans="1:3">
      <c r="A723" s="55" t="s">
        <v>1315</v>
      </c>
      <c r="B723" s="55" t="s">
        <v>1316</v>
      </c>
      <c r="C723" s="50"/>
    </row>
    <row r="724" spans="1:3">
      <c r="A724" s="55" t="s">
        <v>1317</v>
      </c>
      <c r="B724" s="55" t="s">
        <v>1318</v>
      </c>
      <c r="C724" s="50"/>
    </row>
    <row r="725" spans="1:3">
      <c r="A725" s="55" t="s">
        <v>1319</v>
      </c>
      <c r="B725" s="55" t="s">
        <v>1320</v>
      </c>
      <c r="C725" s="50"/>
    </row>
    <row r="726" spans="1:3">
      <c r="A726" s="55" t="s">
        <v>1321</v>
      </c>
      <c r="B726" s="55" t="s">
        <v>1322</v>
      </c>
      <c r="C726" s="50"/>
    </row>
    <row r="727" spans="1:3">
      <c r="A727" s="55" t="s">
        <v>1323</v>
      </c>
      <c r="B727" s="55" t="s">
        <v>1324</v>
      </c>
      <c r="C727" s="50">
        <v>1001</v>
      </c>
    </row>
    <row r="728" spans="1:3">
      <c r="A728" s="55" t="s">
        <v>1325</v>
      </c>
      <c r="B728" s="55" t="s">
        <v>1326</v>
      </c>
      <c r="C728" s="50">
        <v>1300</v>
      </c>
    </row>
    <row r="729" spans="1:3">
      <c r="A729" s="55" t="s">
        <v>1327</v>
      </c>
      <c r="B729" s="55" t="s">
        <v>1328</v>
      </c>
      <c r="C729" s="50"/>
    </row>
    <row r="730" spans="1:3">
      <c r="A730" s="55" t="s">
        <v>1329</v>
      </c>
      <c r="B730" s="55" t="s">
        <v>1330</v>
      </c>
      <c r="C730" s="50">
        <v>498</v>
      </c>
    </row>
    <row r="731" spans="1:3">
      <c r="A731" s="53" t="s">
        <v>1331</v>
      </c>
      <c r="B731" s="53" t="s">
        <v>1332</v>
      </c>
      <c r="C731" s="54">
        <f>SUM(C732:C733)</f>
        <v>0</v>
      </c>
    </row>
    <row r="732" spans="1:3">
      <c r="A732" s="55" t="s">
        <v>1333</v>
      </c>
      <c r="B732" s="55" t="s">
        <v>1334</v>
      </c>
      <c r="C732" s="50"/>
    </row>
    <row r="733" spans="1:3">
      <c r="A733" s="55" t="s">
        <v>1335</v>
      </c>
      <c r="B733" s="55" t="s">
        <v>1336</v>
      </c>
      <c r="C733" s="50"/>
    </row>
    <row r="734" spans="1:3">
      <c r="A734" s="53" t="s">
        <v>1337</v>
      </c>
      <c r="B734" s="53" t="s">
        <v>1338</v>
      </c>
      <c r="C734" s="54">
        <f>SUM(C735:C737)</f>
        <v>578.06</v>
      </c>
    </row>
    <row r="735" spans="1:3">
      <c r="A735" s="55" t="s">
        <v>1339</v>
      </c>
      <c r="B735" s="55" t="s">
        <v>1340</v>
      </c>
      <c r="C735" s="50"/>
    </row>
    <row r="736" spans="1:3">
      <c r="A736" s="55" t="s">
        <v>1341</v>
      </c>
      <c r="B736" s="55" t="s">
        <v>1342</v>
      </c>
      <c r="C736" s="50">
        <v>578.06</v>
      </c>
    </row>
    <row r="737" spans="1:3">
      <c r="A737" s="55" t="s">
        <v>1343</v>
      </c>
      <c r="B737" s="55" t="s">
        <v>1344</v>
      </c>
      <c r="C737" s="50"/>
    </row>
    <row r="738" spans="1:3">
      <c r="A738" s="53" t="s">
        <v>1345</v>
      </c>
      <c r="B738" s="53" t="s">
        <v>1346</v>
      </c>
      <c r="C738" s="54">
        <f>SUM(C739:C742)</f>
        <v>6357.36</v>
      </c>
    </row>
    <row r="739" spans="1:3">
      <c r="A739" s="55" t="s">
        <v>1347</v>
      </c>
      <c r="B739" s="55" t="s">
        <v>1348</v>
      </c>
      <c r="C739" s="50">
        <v>443.74</v>
      </c>
    </row>
    <row r="740" spans="1:3">
      <c r="A740" s="55" t="s">
        <v>1349</v>
      </c>
      <c r="B740" s="55" t="s">
        <v>1350</v>
      </c>
      <c r="C740" s="50">
        <v>3455.12</v>
      </c>
    </row>
    <row r="741" spans="1:3">
      <c r="A741" s="55" t="s">
        <v>1351</v>
      </c>
      <c r="B741" s="55" t="s">
        <v>1352</v>
      </c>
      <c r="C741" s="50">
        <v>1150.43</v>
      </c>
    </row>
    <row r="742" spans="1:3">
      <c r="A742" s="55" t="s">
        <v>1353</v>
      </c>
      <c r="B742" s="55" t="s">
        <v>1354</v>
      </c>
      <c r="C742" s="50">
        <v>1308.07</v>
      </c>
    </row>
    <row r="743" spans="1:3">
      <c r="A743" s="53" t="s">
        <v>1355</v>
      </c>
      <c r="B743" s="53" t="s">
        <v>1356</v>
      </c>
      <c r="C743" s="54">
        <f>SUM(C744:C746)</f>
        <v>2000</v>
      </c>
    </row>
    <row r="744" spans="1:3">
      <c r="A744" s="55" t="s">
        <v>1357</v>
      </c>
      <c r="B744" s="55" t="s">
        <v>1358</v>
      </c>
      <c r="C744" s="50"/>
    </row>
    <row r="745" spans="1:3">
      <c r="A745" s="55" t="s">
        <v>1359</v>
      </c>
      <c r="B745" s="55" t="s">
        <v>1360</v>
      </c>
      <c r="C745" s="50">
        <v>2000</v>
      </c>
    </row>
    <row r="746" spans="1:3">
      <c r="A746" s="55" t="s">
        <v>1361</v>
      </c>
      <c r="B746" s="55" t="s">
        <v>1362</v>
      </c>
      <c r="C746" s="50"/>
    </row>
    <row r="747" spans="1:3">
      <c r="A747" s="53" t="s">
        <v>1363</v>
      </c>
      <c r="B747" s="53" t="s">
        <v>1364</v>
      </c>
      <c r="C747" s="54">
        <f>SUM(C748:C750)</f>
        <v>0</v>
      </c>
    </row>
    <row r="748" spans="1:3">
      <c r="A748" s="55" t="s">
        <v>1365</v>
      </c>
      <c r="B748" s="55" t="s">
        <v>1366</v>
      </c>
      <c r="C748" s="50"/>
    </row>
    <row r="749" spans="1:3">
      <c r="A749" s="55" t="s">
        <v>1367</v>
      </c>
      <c r="B749" s="55" t="s">
        <v>1368</v>
      </c>
      <c r="C749" s="50"/>
    </row>
    <row r="750" spans="1:3">
      <c r="A750" s="55" t="s">
        <v>1369</v>
      </c>
      <c r="B750" s="55" t="s">
        <v>1370</v>
      </c>
      <c r="C750" s="50"/>
    </row>
    <row r="751" spans="1:3">
      <c r="A751" s="53" t="s">
        <v>1371</v>
      </c>
      <c r="B751" s="53" t="s">
        <v>1372</v>
      </c>
      <c r="C751" s="54">
        <f>SUM(C752:C753)</f>
        <v>20</v>
      </c>
    </row>
    <row r="752" spans="1:3">
      <c r="A752" s="55" t="s">
        <v>1373</v>
      </c>
      <c r="B752" s="55" t="s">
        <v>1374</v>
      </c>
      <c r="C752" s="50">
        <v>20</v>
      </c>
    </row>
    <row r="753" spans="1:3">
      <c r="A753" s="55" t="s">
        <v>1375</v>
      </c>
      <c r="B753" s="55" t="s">
        <v>1376</v>
      </c>
      <c r="C753" s="50"/>
    </row>
    <row r="754" spans="1:3">
      <c r="A754" s="53" t="s">
        <v>1377</v>
      </c>
      <c r="B754" s="53" t="s">
        <v>1378</v>
      </c>
      <c r="C754" s="54">
        <f>SUM(C755:C762)</f>
        <v>0</v>
      </c>
    </row>
    <row r="755" spans="1:3">
      <c r="A755" s="55" t="s">
        <v>1379</v>
      </c>
      <c r="B755" s="55" t="s">
        <v>84</v>
      </c>
      <c r="C755" s="50"/>
    </row>
    <row r="756" spans="1:3">
      <c r="A756" s="55" t="s">
        <v>1380</v>
      </c>
      <c r="B756" s="55" t="s">
        <v>86</v>
      </c>
      <c r="C756" s="50"/>
    </row>
    <row r="757" spans="1:3">
      <c r="A757" s="55" t="s">
        <v>1381</v>
      </c>
      <c r="B757" s="55" t="s">
        <v>88</v>
      </c>
      <c r="C757" s="50"/>
    </row>
    <row r="758" spans="1:3">
      <c r="A758" s="55" t="s">
        <v>1382</v>
      </c>
      <c r="B758" s="55" t="s">
        <v>185</v>
      </c>
      <c r="C758" s="50"/>
    </row>
    <row r="759" spans="1:3">
      <c r="A759" s="55" t="s">
        <v>1383</v>
      </c>
      <c r="B759" s="55" t="s">
        <v>1384</v>
      </c>
      <c r="C759" s="50"/>
    </row>
    <row r="760" spans="1:3">
      <c r="A760" s="55" t="s">
        <v>1385</v>
      </c>
      <c r="B760" s="55" t="s">
        <v>1386</v>
      </c>
      <c r="C760" s="50"/>
    </row>
    <row r="761" spans="1:3">
      <c r="A761" s="55" t="s">
        <v>1387</v>
      </c>
      <c r="B761" s="55" t="s">
        <v>102</v>
      </c>
      <c r="C761" s="50"/>
    </row>
    <row r="762" spans="1:3">
      <c r="A762" s="55" t="s">
        <v>1388</v>
      </c>
      <c r="B762" s="55" t="s">
        <v>1389</v>
      </c>
      <c r="C762" s="50"/>
    </row>
    <row r="763" spans="1:3">
      <c r="A763" s="53" t="s">
        <v>1390</v>
      </c>
      <c r="B763" s="53" t="s">
        <v>1391</v>
      </c>
      <c r="C763" s="54">
        <f>SUM(C764)</f>
        <v>0</v>
      </c>
    </row>
    <row r="764" spans="1:3">
      <c r="A764" s="55" t="s">
        <v>1392</v>
      </c>
      <c r="B764" s="55" t="s">
        <v>1393</v>
      </c>
      <c r="C764" s="50"/>
    </row>
    <row r="765" spans="1:3">
      <c r="A765" s="53" t="s">
        <v>1394</v>
      </c>
      <c r="B765" s="53" t="s">
        <v>1395</v>
      </c>
      <c r="C765" s="54">
        <f>SUM(C766)</f>
        <v>655.71</v>
      </c>
    </row>
    <row r="766" spans="1:3">
      <c r="A766" s="55" t="s">
        <v>1396</v>
      </c>
      <c r="B766" s="55" t="s">
        <v>1397</v>
      </c>
      <c r="C766" s="50">
        <v>655.71</v>
      </c>
    </row>
    <row r="767" spans="1:3">
      <c r="A767" s="51" t="s">
        <v>1398</v>
      </c>
      <c r="B767" s="51" t="s">
        <v>1399</v>
      </c>
      <c r="C767" s="52">
        <f>C768+C778+C782+C791+C798+C805+C811+C814+C817+C819+C821+C827+C829+C831+C842+C847+C852</f>
        <v>9106</v>
      </c>
    </row>
    <row r="768" spans="1:3">
      <c r="A768" s="53" t="s">
        <v>1400</v>
      </c>
      <c r="B768" s="53" t="s">
        <v>1401</v>
      </c>
      <c r="C768" s="54">
        <f>SUM(C769:C777)</f>
        <v>500</v>
      </c>
    </row>
    <row r="769" spans="1:3">
      <c r="A769" s="55" t="s">
        <v>1402</v>
      </c>
      <c r="B769" s="55" t="s">
        <v>84</v>
      </c>
      <c r="C769" s="50"/>
    </row>
    <row r="770" spans="1:3">
      <c r="A770" s="55" t="s">
        <v>1403</v>
      </c>
      <c r="B770" s="55" t="s">
        <v>86</v>
      </c>
      <c r="C770" s="50"/>
    </row>
    <row r="771" spans="1:3">
      <c r="A771" s="55" t="s">
        <v>1404</v>
      </c>
      <c r="B771" s="55" t="s">
        <v>88</v>
      </c>
      <c r="C771" s="50"/>
    </row>
    <row r="772" spans="1:3">
      <c r="A772" s="55" t="s">
        <v>1405</v>
      </c>
      <c r="B772" s="55" t="s">
        <v>1406</v>
      </c>
      <c r="C772" s="50"/>
    </row>
    <row r="773" spans="1:3">
      <c r="A773" s="55" t="s">
        <v>1407</v>
      </c>
      <c r="B773" s="55" t="s">
        <v>1408</v>
      </c>
      <c r="C773" s="50"/>
    </row>
    <row r="774" spans="1:3">
      <c r="A774" s="55" t="s">
        <v>1409</v>
      </c>
      <c r="B774" s="55" t="s">
        <v>1410</v>
      </c>
      <c r="C774" s="50"/>
    </row>
    <row r="775" spans="1:3">
      <c r="A775" s="55" t="s">
        <v>1411</v>
      </c>
      <c r="B775" s="55" t="s">
        <v>1412</v>
      </c>
      <c r="C775" s="50"/>
    </row>
    <row r="776" spans="1:3">
      <c r="A776" s="55" t="s">
        <v>1413</v>
      </c>
      <c r="B776" s="55" t="s">
        <v>1414</v>
      </c>
      <c r="C776" s="50"/>
    </row>
    <row r="777" spans="1:3">
      <c r="A777" s="55" t="s">
        <v>1415</v>
      </c>
      <c r="B777" s="55" t="s">
        <v>1416</v>
      </c>
      <c r="C777" s="50">
        <v>500</v>
      </c>
    </row>
    <row r="778" spans="1:3">
      <c r="A778" s="53" t="s">
        <v>1417</v>
      </c>
      <c r="B778" s="53" t="s">
        <v>1418</v>
      </c>
      <c r="C778" s="54">
        <f>SUM(C779:C781)</f>
        <v>0</v>
      </c>
    </row>
    <row r="779" spans="1:3">
      <c r="A779" s="55" t="s">
        <v>1419</v>
      </c>
      <c r="B779" s="55" t="s">
        <v>1420</v>
      </c>
      <c r="C779" s="50"/>
    </row>
    <row r="780" spans="1:3">
      <c r="A780" s="55" t="s">
        <v>1421</v>
      </c>
      <c r="B780" s="55" t="s">
        <v>1422</v>
      </c>
      <c r="C780" s="50"/>
    </row>
    <row r="781" spans="1:3">
      <c r="A781" s="55" t="s">
        <v>1423</v>
      </c>
      <c r="B781" s="55" t="s">
        <v>1424</v>
      </c>
      <c r="C781" s="50"/>
    </row>
    <row r="782" spans="1:3">
      <c r="A782" s="53" t="s">
        <v>1425</v>
      </c>
      <c r="B782" s="53" t="s">
        <v>1426</v>
      </c>
      <c r="C782" s="54">
        <f>SUM(C783:C790)</f>
        <v>0</v>
      </c>
    </row>
    <row r="783" spans="1:3">
      <c r="A783" s="55" t="s">
        <v>1427</v>
      </c>
      <c r="B783" s="55" t="s">
        <v>1428</v>
      </c>
      <c r="C783" s="50"/>
    </row>
    <row r="784" spans="1:3">
      <c r="A784" s="55" t="s">
        <v>1429</v>
      </c>
      <c r="B784" s="55" t="s">
        <v>1430</v>
      </c>
      <c r="C784" s="50"/>
    </row>
    <row r="785" spans="1:3">
      <c r="A785" s="55" t="s">
        <v>1431</v>
      </c>
      <c r="B785" s="55" t="s">
        <v>1432</v>
      </c>
      <c r="C785" s="50"/>
    </row>
    <row r="786" spans="1:3">
      <c r="A786" s="55" t="s">
        <v>1433</v>
      </c>
      <c r="B786" s="55" t="s">
        <v>1434</v>
      </c>
      <c r="C786" s="50"/>
    </row>
    <row r="787" spans="1:3">
      <c r="A787" s="55" t="s">
        <v>1435</v>
      </c>
      <c r="B787" s="55" t="s">
        <v>1436</v>
      </c>
      <c r="C787" s="50"/>
    </row>
    <row r="788" spans="1:3">
      <c r="A788" s="55" t="s">
        <v>1437</v>
      </c>
      <c r="B788" s="55" t="s">
        <v>1438</v>
      </c>
      <c r="C788" s="50"/>
    </row>
    <row r="789" spans="1:3">
      <c r="A789" s="55" t="s">
        <v>1439</v>
      </c>
      <c r="B789" s="55" t="s">
        <v>1440</v>
      </c>
      <c r="C789" s="50"/>
    </row>
    <row r="790" spans="1:3">
      <c r="A790" s="55" t="s">
        <v>1441</v>
      </c>
      <c r="B790" s="55" t="s">
        <v>1442</v>
      </c>
      <c r="C790" s="50"/>
    </row>
    <row r="791" spans="1:3">
      <c r="A791" s="53" t="s">
        <v>1443</v>
      </c>
      <c r="B791" s="53" t="s">
        <v>1444</v>
      </c>
      <c r="C791" s="54">
        <f>SUM(C792:C797)</f>
        <v>0</v>
      </c>
    </row>
    <row r="792" spans="1:3">
      <c r="A792" s="55" t="s">
        <v>1445</v>
      </c>
      <c r="B792" s="55" t="s">
        <v>1446</v>
      </c>
      <c r="C792" s="50"/>
    </row>
    <row r="793" spans="1:3">
      <c r="A793" s="55" t="s">
        <v>1447</v>
      </c>
      <c r="B793" s="55" t="s">
        <v>1448</v>
      </c>
      <c r="C793" s="50"/>
    </row>
    <row r="794" spans="1:3">
      <c r="A794" s="55" t="s">
        <v>1449</v>
      </c>
      <c r="B794" s="55" t="s">
        <v>1450</v>
      </c>
      <c r="C794" s="50"/>
    </row>
    <row r="795" spans="1:3">
      <c r="A795" s="55" t="s">
        <v>1451</v>
      </c>
      <c r="B795" s="55" t="s">
        <v>1452</v>
      </c>
      <c r="C795" s="50"/>
    </row>
    <row r="796" spans="1:3">
      <c r="A796" s="55" t="s">
        <v>1453</v>
      </c>
      <c r="B796" s="55" t="s">
        <v>1454</v>
      </c>
      <c r="C796" s="50"/>
    </row>
    <row r="797" spans="1:3">
      <c r="A797" s="55" t="s">
        <v>1455</v>
      </c>
      <c r="B797" s="55" t="s">
        <v>1456</v>
      </c>
      <c r="C797" s="50"/>
    </row>
    <row r="798" spans="1:3">
      <c r="A798" s="53" t="s">
        <v>1457</v>
      </c>
      <c r="B798" s="53" t="s">
        <v>1458</v>
      </c>
      <c r="C798" s="54">
        <f>SUM(C799:C804)</f>
        <v>0</v>
      </c>
    </row>
    <row r="799" spans="1:3">
      <c r="A799" s="55" t="s">
        <v>1459</v>
      </c>
      <c r="B799" s="55" t="s">
        <v>1460</v>
      </c>
      <c r="C799" s="50"/>
    </row>
    <row r="800" spans="1:3">
      <c r="A800" s="55" t="s">
        <v>1461</v>
      </c>
      <c r="B800" s="55" t="s">
        <v>1462</v>
      </c>
      <c r="C800" s="50"/>
    </row>
    <row r="801" spans="1:3">
      <c r="A801" s="55" t="s">
        <v>1463</v>
      </c>
      <c r="B801" s="55" t="s">
        <v>1464</v>
      </c>
      <c r="C801" s="50"/>
    </row>
    <row r="802" spans="1:3">
      <c r="A802" s="55" t="s">
        <v>1465</v>
      </c>
      <c r="B802" s="55" t="s">
        <v>1466</v>
      </c>
      <c r="C802" s="50"/>
    </row>
    <row r="803" spans="1:3">
      <c r="A803" s="55" t="s">
        <v>1467</v>
      </c>
      <c r="B803" s="55" t="s">
        <v>1468</v>
      </c>
      <c r="C803" s="50"/>
    </row>
    <row r="804" spans="1:3">
      <c r="A804" s="55" t="s">
        <v>1469</v>
      </c>
      <c r="B804" s="55" t="s">
        <v>1470</v>
      </c>
      <c r="C804" s="50"/>
    </row>
    <row r="805" spans="1:3">
      <c r="A805" s="53" t="s">
        <v>1471</v>
      </c>
      <c r="B805" s="53" t="s">
        <v>1472</v>
      </c>
      <c r="C805" s="54">
        <f>SUM(C806:C810)</f>
        <v>0</v>
      </c>
    </row>
    <row r="806" spans="1:3">
      <c r="A806" s="55" t="s">
        <v>1473</v>
      </c>
      <c r="B806" s="55" t="s">
        <v>1474</v>
      </c>
      <c r="C806" s="50"/>
    </row>
    <row r="807" spans="1:3">
      <c r="A807" s="55" t="s">
        <v>1475</v>
      </c>
      <c r="B807" s="55" t="s">
        <v>1476</v>
      </c>
      <c r="C807" s="50"/>
    </row>
    <row r="808" spans="1:3">
      <c r="A808" s="55" t="s">
        <v>1477</v>
      </c>
      <c r="B808" s="55" t="s">
        <v>1478</v>
      </c>
      <c r="C808" s="50"/>
    </row>
    <row r="809" spans="1:3">
      <c r="A809" s="55" t="s">
        <v>1479</v>
      </c>
      <c r="B809" s="55" t="s">
        <v>1480</v>
      </c>
      <c r="C809" s="50"/>
    </row>
    <row r="810" spans="1:3">
      <c r="A810" s="55" t="s">
        <v>1481</v>
      </c>
      <c r="B810" s="55" t="s">
        <v>1482</v>
      </c>
      <c r="C810" s="50"/>
    </row>
    <row r="811" spans="1:3">
      <c r="A811" s="53" t="s">
        <v>1483</v>
      </c>
      <c r="B811" s="53" t="s">
        <v>1484</v>
      </c>
      <c r="C811" s="54">
        <f>SUM(C812:C813)</f>
        <v>0</v>
      </c>
    </row>
    <row r="812" spans="1:3">
      <c r="A812" s="55" t="s">
        <v>1485</v>
      </c>
      <c r="B812" s="55" t="s">
        <v>1486</v>
      </c>
      <c r="C812" s="50"/>
    </row>
    <row r="813" spans="1:3">
      <c r="A813" s="55" t="s">
        <v>1487</v>
      </c>
      <c r="B813" s="55" t="s">
        <v>1488</v>
      </c>
      <c r="C813" s="50"/>
    </row>
    <row r="814" spans="1:3">
      <c r="A814" s="53" t="s">
        <v>1489</v>
      </c>
      <c r="B814" s="53" t="s">
        <v>1490</v>
      </c>
      <c r="C814" s="54">
        <f>SUM(C815:C816)</f>
        <v>0</v>
      </c>
    </row>
    <row r="815" spans="1:3">
      <c r="A815" s="55" t="s">
        <v>1491</v>
      </c>
      <c r="B815" s="55" t="s">
        <v>1492</v>
      </c>
      <c r="C815" s="50"/>
    </row>
    <row r="816" spans="1:3">
      <c r="A816" s="55" t="s">
        <v>1493</v>
      </c>
      <c r="B816" s="55" t="s">
        <v>1494</v>
      </c>
      <c r="C816" s="50"/>
    </row>
    <row r="817" spans="1:3">
      <c r="A817" s="53" t="s">
        <v>1495</v>
      </c>
      <c r="B817" s="53" t="s">
        <v>1496</v>
      </c>
      <c r="C817" s="54">
        <f>SUM(C818)</f>
        <v>0</v>
      </c>
    </row>
    <row r="818" spans="1:3">
      <c r="A818" s="55" t="s">
        <v>1497</v>
      </c>
      <c r="B818" s="55" t="s">
        <v>1498</v>
      </c>
      <c r="C818" s="50"/>
    </row>
    <row r="819" spans="1:3">
      <c r="A819" s="53" t="s">
        <v>1499</v>
      </c>
      <c r="B819" s="53" t="s">
        <v>1500</v>
      </c>
      <c r="C819" s="54">
        <f>SUM(C820)</f>
        <v>0</v>
      </c>
    </row>
    <row r="820" spans="1:3">
      <c r="A820" s="55" t="s">
        <v>1501</v>
      </c>
      <c r="B820" s="55" t="s">
        <v>1502</v>
      </c>
      <c r="C820" s="50"/>
    </row>
    <row r="821" spans="1:3">
      <c r="A821" s="53" t="s">
        <v>1503</v>
      </c>
      <c r="B821" s="53" t="s">
        <v>1504</v>
      </c>
      <c r="C821" s="54">
        <f>SUM(C822:C826)</f>
        <v>0</v>
      </c>
    </row>
    <row r="822" spans="1:3">
      <c r="A822" s="55" t="s">
        <v>1505</v>
      </c>
      <c r="B822" s="55" t="s">
        <v>1506</v>
      </c>
      <c r="C822" s="50"/>
    </row>
    <row r="823" spans="1:3">
      <c r="A823" s="55" t="s">
        <v>1507</v>
      </c>
      <c r="B823" s="55" t="s">
        <v>1508</v>
      </c>
      <c r="C823" s="50"/>
    </row>
    <row r="824" spans="1:3">
      <c r="A824" s="55" t="s">
        <v>1509</v>
      </c>
      <c r="B824" s="55" t="s">
        <v>1510</v>
      </c>
      <c r="C824" s="50"/>
    </row>
    <row r="825" spans="1:3">
      <c r="A825" s="55" t="s">
        <v>1511</v>
      </c>
      <c r="B825" s="55" t="s">
        <v>1512</v>
      </c>
      <c r="C825" s="50"/>
    </row>
    <row r="826" spans="1:3">
      <c r="A826" s="55" t="s">
        <v>1513</v>
      </c>
      <c r="B826" s="55" t="s">
        <v>1514</v>
      </c>
      <c r="C826" s="50"/>
    </row>
    <row r="827" spans="1:3">
      <c r="A827" s="53" t="s">
        <v>1515</v>
      </c>
      <c r="B827" s="53" t="s">
        <v>1516</v>
      </c>
      <c r="C827" s="54">
        <f>SUM(C828)</f>
        <v>0</v>
      </c>
    </row>
    <row r="828" spans="1:3">
      <c r="A828" s="55" t="s">
        <v>1517</v>
      </c>
      <c r="B828" s="55" t="s">
        <v>1518</v>
      </c>
      <c r="C828" s="50"/>
    </row>
    <row r="829" spans="1:3">
      <c r="A829" s="53" t="s">
        <v>1519</v>
      </c>
      <c r="B829" s="53" t="s">
        <v>1520</v>
      </c>
      <c r="C829" s="54">
        <f>SUM(C830)</f>
        <v>0</v>
      </c>
    </row>
    <row r="830" spans="1:3">
      <c r="A830" s="55" t="s">
        <v>1521</v>
      </c>
      <c r="B830" s="55" t="s">
        <v>1522</v>
      </c>
      <c r="C830" s="50"/>
    </row>
    <row r="831" spans="1:3">
      <c r="A831" s="53" t="s">
        <v>1523</v>
      </c>
      <c r="B831" s="53" t="s">
        <v>1524</v>
      </c>
      <c r="C831" s="54">
        <f>SUM(C832:C841)</f>
        <v>0</v>
      </c>
    </row>
    <row r="832" spans="1:3">
      <c r="A832" s="55" t="s">
        <v>1525</v>
      </c>
      <c r="B832" s="55" t="s">
        <v>84</v>
      </c>
      <c r="C832" s="50"/>
    </row>
    <row r="833" spans="1:3">
      <c r="A833" s="55" t="s">
        <v>1526</v>
      </c>
      <c r="B833" s="55" t="s">
        <v>86</v>
      </c>
      <c r="C833" s="50"/>
    </row>
    <row r="834" spans="1:3">
      <c r="A834" s="55" t="s">
        <v>1527</v>
      </c>
      <c r="B834" s="55" t="s">
        <v>88</v>
      </c>
      <c r="C834" s="50"/>
    </row>
    <row r="835" spans="1:3">
      <c r="A835" s="55" t="s">
        <v>1528</v>
      </c>
      <c r="B835" s="55" t="s">
        <v>1529</v>
      </c>
      <c r="C835" s="50"/>
    </row>
    <row r="836" spans="1:3">
      <c r="A836" s="55" t="s">
        <v>1530</v>
      </c>
      <c r="B836" s="55" t="s">
        <v>1531</v>
      </c>
      <c r="C836" s="50"/>
    </row>
    <row r="837" spans="1:3">
      <c r="A837" s="55" t="s">
        <v>1532</v>
      </c>
      <c r="B837" s="55" t="s">
        <v>1533</v>
      </c>
      <c r="C837" s="50"/>
    </row>
    <row r="838" spans="1:3">
      <c r="A838" s="55" t="s">
        <v>1534</v>
      </c>
      <c r="B838" s="55" t="s">
        <v>185</v>
      </c>
      <c r="C838" s="50"/>
    </row>
    <row r="839" spans="1:3">
      <c r="A839" s="55" t="s">
        <v>1535</v>
      </c>
      <c r="B839" s="55" t="s">
        <v>1536</v>
      </c>
      <c r="C839" s="50"/>
    </row>
    <row r="840" spans="1:3">
      <c r="A840" s="55" t="s">
        <v>1537</v>
      </c>
      <c r="B840" s="55" t="s">
        <v>102</v>
      </c>
      <c r="C840" s="50"/>
    </row>
    <row r="841" spans="1:3">
      <c r="A841" s="55" t="s">
        <v>1538</v>
      </c>
      <c r="B841" s="55" t="s">
        <v>1539</v>
      </c>
      <c r="C841" s="50"/>
    </row>
    <row r="842" spans="1:3">
      <c r="A842" s="53" t="s">
        <v>1540</v>
      </c>
      <c r="B842" s="53" t="s">
        <v>1541</v>
      </c>
      <c r="C842" s="54">
        <f>SUM(C843:C846)</f>
        <v>0</v>
      </c>
    </row>
    <row r="843" spans="1:3">
      <c r="A843" s="55" t="s">
        <v>1542</v>
      </c>
      <c r="B843" s="55" t="s">
        <v>1543</v>
      </c>
      <c r="C843" s="50"/>
    </row>
    <row r="844" spans="1:3">
      <c r="A844" s="55" t="s">
        <v>1544</v>
      </c>
      <c r="B844" s="55" t="s">
        <v>1545</v>
      </c>
      <c r="C844" s="50"/>
    </row>
    <row r="845" spans="1:3">
      <c r="A845" s="55" t="s">
        <v>1546</v>
      </c>
      <c r="B845" s="55" t="s">
        <v>1547</v>
      </c>
      <c r="C845" s="50"/>
    </row>
    <row r="846" spans="1:3">
      <c r="A846" s="55" t="s">
        <v>1548</v>
      </c>
      <c r="B846" s="55" t="s">
        <v>1549</v>
      </c>
      <c r="C846" s="50"/>
    </row>
    <row r="847" spans="1:3">
      <c r="A847" s="53" t="s">
        <v>1550</v>
      </c>
      <c r="B847" s="53" t="s">
        <v>1551</v>
      </c>
      <c r="C847" s="54">
        <f>SUM(C848:C851)</f>
        <v>0</v>
      </c>
    </row>
    <row r="848" spans="1:3">
      <c r="A848" s="55" t="s">
        <v>1552</v>
      </c>
      <c r="B848" s="55" t="s">
        <v>1553</v>
      </c>
      <c r="C848" s="50"/>
    </row>
    <row r="849" spans="1:3">
      <c r="A849" s="55" t="s">
        <v>1554</v>
      </c>
      <c r="B849" s="55" t="s">
        <v>1555</v>
      </c>
      <c r="C849" s="50"/>
    </row>
    <row r="850" spans="1:3">
      <c r="A850" s="55" t="s">
        <v>1556</v>
      </c>
      <c r="B850" s="55" t="s">
        <v>1557</v>
      </c>
      <c r="C850" s="50"/>
    </row>
    <row r="851" spans="1:3">
      <c r="A851" s="55" t="s">
        <v>1558</v>
      </c>
      <c r="B851" s="55" t="s">
        <v>1559</v>
      </c>
      <c r="C851" s="50"/>
    </row>
    <row r="852" spans="1:3">
      <c r="A852" s="53" t="s">
        <v>1560</v>
      </c>
      <c r="B852" s="53" t="s">
        <v>1561</v>
      </c>
      <c r="C852" s="54">
        <f>SUM(C853)</f>
        <v>8606</v>
      </c>
    </row>
    <row r="853" spans="1:3">
      <c r="A853" s="55" t="s">
        <v>1562</v>
      </c>
      <c r="B853" s="55" t="s">
        <v>1563</v>
      </c>
      <c r="C853" s="50">
        <v>8606</v>
      </c>
    </row>
    <row r="854" spans="1:3">
      <c r="A854" s="51" t="s">
        <v>1564</v>
      </c>
      <c r="B854" s="51" t="s">
        <v>1565</v>
      </c>
      <c r="C854" s="52">
        <f>C855+C866+C868+C871+C873+C875</f>
        <v>60862</v>
      </c>
    </row>
    <row r="855" spans="1:3">
      <c r="A855" s="53" t="s">
        <v>1566</v>
      </c>
      <c r="B855" s="53" t="s">
        <v>1567</v>
      </c>
      <c r="C855" s="54">
        <f>SUM(C856:C865)</f>
        <v>43945.79</v>
      </c>
    </row>
    <row r="856" spans="1:3">
      <c r="A856" s="55" t="s">
        <v>1568</v>
      </c>
      <c r="B856" s="55" t="s">
        <v>84</v>
      </c>
      <c r="C856" s="50">
        <v>243.17</v>
      </c>
    </row>
    <row r="857" spans="1:3">
      <c r="A857" s="55" t="s">
        <v>1569</v>
      </c>
      <c r="B857" s="55" t="s">
        <v>86</v>
      </c>
      <c r="C857" s="50"/>
    </row>
    <row r="858" spans="1:3">
      <c r="A858" s="55" t="s">
        <v>1570</v>
      </c>
      <c r="B858" s="55" t="s">
        <v>88</v>
      </c>
      <c r="C858" s="50"/>
    </row>
    <row r="859" spans="1:3">
      <c r="A859" s="55" t="s">
        <v>1571</v>
      </c>
      <c r="B859" s="55" t="s">
        <v>1572</v>
      </c>
      <c r="C859" s="50">
        <v>301.71</v>
      </c>
    </row>
    <row r="860" spans="1:3">
      <c r="A860" s="55" t="s">
        <v>1573</v>
      </c>
      <c r="B860" s="55" t="s">
        <v>1574</v>
      </c>
      <c r="C860" s="50"/>
    </row>
    <row r="861" spans="1:3">
      <c r="A861" s="55" t="s">
        <v>1575</v>
      </c>
      <c r="B861" s="55" t="s">
        <v>1576</v>
      </c>
      <c r="C861" s="50"/>
    </row>
    <row r="862" spans="1:3">
      <c r="A862" s="55" t="s">
        <v>1577</v>
      </c>
      <c r="B862" s="55" t="s">
        <v>1578</v>
      </c>
      <c r="C862" s="50"/>
    </row>
    <row r="863" spans="1:3">
      <c r="A863" s="55" t="s">
        <v>1579</v>
      </c>
      <c r="B863" s="55" t="s">
        <v>1580</v>
      </c>
      <c r="C863" s="50"/>
    </row>
    <row r="864" spans="1:3">
      <c r="A864" s="55" t="s">
        <v>1581</v>
      </c>
      <c r="B864" s="55" t="s">
        <v>1582</v>
      </c>
      <c r="C864" s="50"/>
    </row>
    <row r="865" spans="1:3">
      <c r="A865" s="55" t="s">
        <v>1583</v>
      </c>
      <c r="B865" s="55" t="s">
        <v>1584</v>
      </c>
      <c r="C865" s="50">
        <v>43400.91</v>
      </c>
    </row>
    <row r="866" spans="1:3">
      <c r="A866" s="53" t="s">
        <v>1585</v>
      </c>
      <c r="B866" s="53" t="s">
        <v>1586</v>
      </c>
      <c r="C866" s="54">
        <f>SUM(C867)</f>
        <v>0</v>
      </c>
    </row>
    <row r="867" spans="1:3">
      <c r="A867" s="55" t="s">
        <v>1587</v>
      </c>
      <c r="B867" s="55" t="s">
        <v>1588</v>
      </c>
      <c r="C867" s="50"/>
    </row>
    <row r="868" spans="1:3">
      <c r="A868" s="53" t="s">
        <v>1589</v>
      </c>
      <c r="B868" s="53" t="s">
        <v>1590</v>
      </c>
      <c r="C868" s="54">
        <f>SUM(C869:C870)</f>
        <v>0</v>
      </c>
    </row>
    <row r="869" spans="1:3">
      <c r="A869" s="55" t="s">
        <v>1591</v>
      </c>
      <c r="B869" s="55" t="s">
        <v>1592</v>
      </c>
      <c r="C869" s="50"/>
    </row>
    <row r="870" spans="1:3">
      <c r="A870" s="55" t="s">
        <v>1593</v>
      </c>
      <c r="B870" s="55" t="s">
        <v>1594</v>
      </c>
      <c r="C870" s="50"/>
    </row>
    <row r="871" spans="1:3">
      <c r="A871" s="53" t="s">
        <v>1595</v>
      </c>
      <c r="B871" s="53" t="s">
        <v>1596</v>
      </c>
      <c r="C871" s="54">
        <f>SUM(C872)</f>
        <v>0</v>
      </c>
    </row>
    <row r="872" spans="1:3">
      <c r="A872" s="55" t="s">
        <v>1597</v>
      </c>
      <c r="B872" s="55" t="s">
        <v>1598</v>
      </c>
      <c r="C872" s="50"/>
    </row>
    <row r="873" spans="1:3">
      <c r="A873" s="53" t="s">
        <v>1599</v>
      </c>
      <c r="B873" s="53" t="s">
        <v>1600</v>
      </c>
      <c r="C873" s="54"/>
    </row>
    <row r="874" spans="1:3">
      <c r="A874" s="55" t="s">
        <v>1601</v>
      </c>
      <c r="B874" s="55" t="s">
        <v>1602</v>
      </c>
      <c r="C874" s="50"/>
    </row>
    <row r="875" spans="1:3">
      <c r="A875" s="53" t="s">
        <v>1603</v>
      </c>
      <c r="B875" s="53" t="s">
        <v>1604</v>
      </c>
      <c r="C875" s="54">
        <f>C876</f>
        <v>16916.21</v>
      </c>
    </row>
    <row r="876" spans="1:3">
      <c r="A876" s="55" t="s">
        <v>1605</v>
      </c>
      <c r="B876" s="55" t="s">
        <v>1606</v>
      </c>
      <c r="C876" s="50">
        <v>16916.21</v>
      </c>
    </row>
    <row r="877" spans="1:3">
      <c r="A877" s="51" t="s">
        <v>1607</v>
      </c>
      <c r="B877" s="51" t="s">
        <v>1608</v>
      </c>
      <c r="C877" s="52">
        <f>C878+C904+C926+C954+C965+C972+C978+C981</f>
        <v>9715</v>
      </c>
    </row>
    <row r="878" spans="1:3">
      <c r="A878" s="53" t="s">
        <v>1609</v>
      </c>
      <c r="B878" s="53" t="s">
        <v>1610</v>
      </c>
      <c r="C878" s="54">
        <f>SUM(C879:C903)</f>
        <v>5430.82</v>
      </c>
    </row>
    <row r="879" spans="1:3">
      <c r="A879" s="55" t="s">
        <v>1611</v>
      </c>
      <c r="B879" s="55" t="s">
        <v>84</v>
      </c>
      <c r="C879" s="50">
        <v>489.26</v>
      </c>
    </row>
    <row r="880" spans="1:3">
      <c r="A880" s="55" t="s">
        <v>1612</v>
      </c>
      <c r="B880" s="55" t="s">
        <v>86</v>
      </c>
      <c r="C880" s="50"/>
    </row>
    <row r="881" spans="1:3">
      <c r="A881" s="55" t="s">
        <v>1613</v>
      </c>
      <c r="B881" s="55" t="s">
        <v>88</v>
      </c>
      <c r="C881" s="50"/>
    </row>
    <row r="882" spans="1:3">
      <c r="A882" s="55" t="s">
        <v>1614</v>
      </c>
      <c r="B882" s="55" t="s">
        <v>102</v>
      </c>
      <c r="C882" s="50">
        <v>994.91</v>
      </c>
    </row>
    <row r="883" spans="1:3">
      <c r="A883" s="55" t="s">
        <v>1615</v>
      </c>
      <c r="B883" s="55" t="s">
        <v>1616</v>
      </c>
      <c r="C883" s="50"/>
    </row>
    <row r="884" spans="1:3">
      <c r="A884" s="55" t="s">
        <v>1617</v>
      </c>
      <c r="B884" s="55" t="s">
        <v>1618</v>
      </c>
      <c r="C884" s="50"/>
    </row>
    <row r="885" spans="1:3">
      <c r="A885" s="55" t="s">
        <v>1619</v>
      </c>
      <c r="B885" s="55" t="s">
        <v>1620</v>
      </c>
      <c r="C885" s="50"/>
    </row>
    <row r="886" spans="1:3">
      <c r="A886" s="55" t="s">
        <v>1621</v>
      </c>
      <c r="B886" s="55" t="s">
        <v>1622</v>
      </c>
      <c r="C886" s="50"/>
    </row>
    <row r="887" spans="1:3">
      <c r="A887" s="55" t="s">
        <v>1623</v>
      </c>
      <c r="B887" s="55" t="s">
        <v>1624</v>
      </c>
      <c r="C887" s="50"/>
    </row>
    <row r="888" spans="1:3">
      <c r="A888" s="55" t="s">
        <v>1625</v>
      </c>
      <c r="B888" s="55" t="s">
        <v>1626</v>
      </c>
      <c r="C888" s="50"/>
    </row>
    <row r="889" spans="1:3">
      <c r="A889" s="55" t="s">
        <v>1627</v>
      </c>
      <c r="B889" s="55" t="s">
        <v>1628</v>
      </c>
      <c r="C889" s="50"/>
    </row>
    <row r="890" spans="1:3">
      <c r="A890" s="55" t="s">
        <v>1629</v>
      </c>
      <c r="B890" s="55" t="s">
        <v>1630</v>
      </c>
      <c r="C890" s="50"/>
    </row>
    <row r="891" spans="1:3">
      <c r="A891" s="55" t="s">
        <v>1631</v>
      </c>
      <c r="B891" s="55" t="s">
        <v>1632</v>
      </c>
      <c r="C891" s="50"/>
    </row>
    <row r="892" spans="1:3">
      <c r="A892" s="55" t="s">
        <v>1633</v>
      </c>
      <c r="B892" s="55" t="s">
        <v>1634</v>
      </c>
      <c r="C892" s="50"/>
    </row>
    <row r="893" spans="1:3">
      <c r="A893" s="55" t="s">
        <v>1635</v>
      </c>
      <c r="B893" s="55" t="s">
        <v>1636</v>
      </c>
      <c r="C893" s="50"/>
    </row>
    <row r="894" spans="1:3">
      <c r="A894" s="55" t="s">
        <v>1637</v>
      </c>
      <c r="B894" s="55" t="s">
        <v>1638</v>
      </c>
      <c r="C894" s="50"/>
    </row>
    <row r="895" spans="1:3">
      <c r="A895" s="55" t="s">
        <v>1639</v>
      </c>
      <c r="B895" s="55" t="s">
        <v>1640</v>
      </c>
      <c r="C895" s="50"/>
    </row>
    <row r="896" spans="1:3">
      <c r="A896" s="55" t="s">
        <v>1641</v>
      </c>
      <c r="B896" s="55" t="s">
        <v>1642</v>
      </c>
      <c r="C896" s="50"/>
    </row>
    <row r="897" spans="1:3">
      <c r="A897" s="55" t="s">
        <v>1643</v>
      </c>
      <c r="B897" s="55" t="s">
        <v>1644</v>
      </c>
      <c r="C897" s="50"/>
    </row>
    <row r="898" spans="1:3">
      <c r="A898" s="55" t="s">
        <v>1645</v>
      </c>
      <c r="B898" s="55" t="s">
        <v>1646</v>
      </c>
      <c r="C898" s="50"/>
    </row>
    <row r="899" spans="1:3">
      <c r="A899" s="55" t="s">
        <v>1647</v>
      </c>
      <c r="B899" s="55" t="s">
        <v>1648</v>
      </c>
      <c r="C899" s="50"/>
    </row>
    <row r="900" spans="1:3">
      <c r="A900" s="55" t="s">
        <v>1649</v>
      </c>
      <c r="B900" s="55" t="s">
        <v>1650</v>
      </c>
      <c r="C900" s="50"/>
    </row>
    <row r="901" spans="1:3">
      <c r="A901" s="55" t="s">
        <v>1651</v>
      </c>
      <c r="B901" s="55" t="s">
        <v>1652</v>
      </c>
      <c r="C901" s="50"/>
    </row>
    <row r="902" spans="1:3">
      <c r="A902" s="55" t="s">
        <v>1653</v>
      </c>
      <c r="B902" s="55" t="s">
        <v>1654</v>
      </c>
      <c r="C902" s="50"/>
    </row>
    <row r="903" spans="1:3">
      <c r="A903" s="55" t="s">
        <v>1655</v>
      </c>
      <c r="B903" s="55" t="s">
        <v>1656</v>
      </c>
      <c r="C903" s="50">
        <v>3946.65</v>
      </c>
    </row>
    <row r="904" spans="1:3">
      <c r="A904" s="53" t="s">
        <v>1657</v>
      </c>
      <c r="B904" s="53" t="s">
        <v>1658</v>
      </c>
      <c r="C904" s="54">
        <f>SUM(C905:C925)</f>
        <v>25</v>
      </c>
    </row>
    <row r="905" spans="1:3">
      <c r="A905" s="55" t="s">
        <v>1659</v>
      </c>
      <c r="B905" s="55" t="s">
        <v>84</v>
      </c>
      <c r="C905" s="50"/>
    </row>
    <row r="906" spans="1:3">
      <c r="A906" s="55" t="s">
        <v>1660</v>
      </c>
      <c r="B906" s="55" t="s">
        <v>86</v>
      </c>
      <c r="C906" s="50"/>
    </row>
    <row r="907" spans="1:3">
      <c r="A907" s="55" t="s">
        <v>1661</v>
      </c>
      <c r="B907" s="55" t="s">
        <v>88</v>
      </c>
      <c r="C907" s="50"/>
    </row>
    <row r="908" spans="1:3">
      <c r="A908" s="55" t="s">
        <v>1662</v>
      </c>
      <c r="B908" s="55" t="s">
        <v>1663</v>
      </c>
      <c r="C908" s="50"/>
    </row>
    <row r="909" spans="1:3">
      <c r="A909" s="55" t="s">
        <v>1664</v>
      </c>
      <c r="B909" s="55" t="s">
        <v>1665</v>
      </c>
      <c r="C909" s="50"/>
    </row>
    <row r="910" spans="1:3">
      <c r="A910" s="55" t="s">
        <v>1666</v>
      </c>
      <c r="B910" s="55" t="s">
        <v>1667</v>
      </c>
      <c r="C910" s="50"/>
    </row>
    <row r="911" spans="1:3">
      <c r="A911" s="55" t="s">
        <v>1668</v>
      </c>
      <c r="B911" s="55" t="s">
        <v>1669</v>
      </c>
      <c r="C911" s="50"/>
    </row>
    <row r="912" spans="1:3">
      <c r="A912" s="55" t="s">
        <v>1670</v>
      </c>
      <c r="B912" s="55" t="s">
        <v>1671</v>
      </c>
      <c r="C912" s="50"/>
    </row>
    <row r="913" spans="1:3">
      <c r="A913" s="55" t="s">
        <v>1672</v>
      </c>
      <c r="B913" s="55" t="s">
        <v>1673</v>
      </c>
      <c r="C913" s="50"/>
    </row>
    <row r="914" spans="1:3">
      <c r="A914" s="55" t="s">
        <v>1674</v>
      </c>
      <c r="B914" s="55" t="s">
        <v>1675</v>
      </c>
      <c r="C914" s="50"/>
    </row>
    <row r="915" spans="1:3">
      <c r="A915" s="55" t="s">
        <v>1676</v>
      </c>
      <c r="B915" s="55" t="s">
        <v>1677</v>
      </c>
      <c r="C915" s="50"/>
    </row>
    <row r="916" spans="1:3">
      <c r="A916" s="55" t="s">
        <v>1678</v>
      </c>
      <c r="B916" s="55" t="s">
        <v>1679</v>
      </c>
      <c r="C916" s="50"/>
    </row>
    <row r="917" spans="1:3">
      <c r="A917" s="55" t="s">
        <v>1680</v>
      </c>
      <c r="B917" s="55" t="s">
        <v>1681</v>
      </c>
      <c r="C917" s="50"/>
    </row>
    <row r="918" spans="1:3">
      <c r="A918" s="55" t="s">
        <v>1682</v>
      </c>
      <c r="B918" s="55" t="s">
        <v>1683</v>
      </c>
      <c r="C918" s="50"/>
    </row>
    <row r="919" spans="1:3">
      <c r="A919" s="55" t="s">
        <v>1684</v>
      </c>
      <c r="B919" s="55" t="s">
        <v>1685</v>
      </c>
      <c r="C919" s="50"/>
    </row>
    <row r="920" spans="1:3">
      <c r="A920" s="55" t="s">
        <v>1686</v>
      </c>
      <c r="B920" s="55" t="s">
        <v>1687</v>
      </c>
      <c r="C920" s="50"/>
    </row>
    <row r="921" spans="1:3">
      <c r="A921" s="55" t="s">
        <v>1688</v>
      </c>
      <c r="B921" s="55" t="s">
        <v>1689</v>
      </c>
      <c r="C921" s="50"/>
    </row>
    <row r="922" spans="1:3">
      <c r="A922" s="55" t="s">
        <v>1690</v>
      </c>
      <c r="B922" s="55" t="s">
        <v>1691</v>
      </c>
      <c r="C922" s="50">
        <v>25</v>
      </c>
    </row>
    <row r="923" spans="1:3">
      <c r="A923" s="55" t="s">
        <v>1692</v>
      </c>
      <c r="B923" s="55" t="s">
        <v>1693</v>
      </c>
      <c r="C923" s="50"/>
    </row>
    <row r="924" spans="1:3">
      <c r="A924" s="55" t="s">
        <v>1694</v>
      </c>
      <c r="B924" s="55" t="s">
        <v>1628</v>
      </c>
      <c r="C924" s="50"/>
    </row>
    <row r="925" spans="1:3">
      <c r="A925" s="55" t="s">
        <v>1695</v>
      </c>
      <c r="B925" s="55" t="s">
        <v>1696</v>
      </c>
      <c r="C925" s="50"/>
    </row>
    <row r="926" spans="1:3">
      <c r="A926" s="53" t="s">
        <v>1697</v>
      </c>
      <c r="B926" s="53" t="s">
        <v>1698</v>
      </c>
      <c r="C926" s="54">
        <f>SUM(C927:C953)</f>
        <v>180</v>
      </c>
    </row>
    <row r="927" spans="1:3">
      <c r="A927" s="55" t="s">
        <v>1699</v>
      </c>
      <c r="B927" s="55" t="s">
        <v>84</v>
      </c>
      <c r="C927" s="50"/>
    </row>
    <row r="928" spans="1:3">
      <c r="A928" s="55" t="s">
        <v>1700</v>
      </c>
      <c r="B928" s="55" t="s">
        <v>86</v>
      </c>
      <c r="C928" s="50"/>
    </row>
    <row r="929" spans="1:3">
      <c r="A929" s="55" t="s">
        <v>1701</v>
      </c>
      <c r="B929" s="55" t="s">
        <v>88</v>
      </c>
      <c r="C929" s="50"/>
    </row>
    <row r="930" spans="1:3">
      <c r="A930" s="55" t="s">
        <v>1702</v>
      </c>
      <c r="B930" s="55" t="s">
        <v>1703</v>
      </c>
      <c r="C930" s="50"/>
    </row>
    <row r="931" spans="1:3">
      <c r="A931" s="55" t="s">
        <v>1704</v>
      </c>
      <c r="B931" s="55" t="s">
        <v>1705</v>
      </c>
      <c r="C931" s="50"/>
    </row>
    <row r="932" spans="1:3">
      <c r="A932" s="55" t="s">
        <v>1706</v>
      </c>
      <c r="B932" s="55" t="s">
        <v>1707</v>
      </c>
      <c r="C932" s="50"/>
    </row>
    <row r="933" spans="1:3">
      <c r="A933" s="55" t="s">
        <v>1708</v>
      </c>
      <c r="B933" s="55" t="s">
        <v>1709</v>
      </c>
      <c r="C933" s="50"/>
    </row>
    <row r="934" spans="1:3">
      <c r="A934" s="55" t="s">
        <v>1710</v>
      </c>
      <c r="B934" s="55" t="s">
        <v>1711</v>
      </c>
      <c r="C934" s="50"/>
    </row>
    <row r="935" spans="1:3">
      <c r="A935" s="55" t="s">
        <v>1712</v>
      </c>
      <c r="B935" s="55" t="s">
        <v>1713</v>
      </c>
      <c r="C935" s="50"/>
    </row>
    <row r="936" spans="1:3">
      <c r="A936" s="55" t="s">
        <v>1714</v>
      </c>
      <c r="B936" s="55" t="s">
        <v>1715</v>
      </c>
      <c r="C936" s="50"/>
    </row>
    <row r="937" spans="1:3">
      <c r="A937" s="55" t="s">
        <v>1716</v>
      </c>
      <c r="B937" s="55" t="s">
        <v>1717</v>
      </c>
      <c r="C937" s="50"/>
    </row>
    <row r="938" spans="1:3">
      <c r="A938" s="55" t="s">
        <v>1718</v>
      </c>
      <c r="B938" s="55" t="s">
        <v>1719</v>
      </c>
      <c r="C938" s="50"/>
    </row>
    <row r="939" spans="1:3">
      <c r="A939" s="55" t="s">
        <v>1720</v>
      </c>
      <c r="B939" s="55" t="s">
        <v>1721</v>
      </c>
      <c r="C939" s="50"/>
    </row>
    <row r="940" spans="1:3">
      <c r="A940" s="55" t="s">
        <v>1722</v>
      </c>
      <c r="B940" s="55" t="s">
        <v>1723</v>
      </c>
      <c r="C940" s="50">
        <v>180</v>
      </c>
    </row>
    <row r="941" spans="1:3">
      <c r="A941" s="55" t="s">
        <v>1724</v>
      </c>
      <c r="B941" s="55" t="s">
        <v>1725</v>
      </c>
      <c r="C941" s="50"/>
    </row>
    <row r="942" spans="1:3">
      <c r="A942" s="55" t="s">
        <v>1726</v>
      </c>
      <c r="B942" s="55" t="s">
        <v>1727</v>
      </c>
      <c r="C942" s="50"/>
    </row>
    <row r="943" spans="1:3">
      <c r="A943" s="55" t="s">
        <v>1728</v>
      </c>
      <c r="B943" s="55" t="s">
        <v>1729</v>
      </c>
      <c r="C943" s="50"/>
    </row>
    <row r="944" spans="1:3">
      <c r="A944" s="55" t="s">
        <v>1730</v>
      </c>
      <c r="B944" s="55" t="s">
        <v>1731</v>
      </c>
      <c r="C944" s="50"/>
    </row>
    <row r="945" spans="1:3">
      <c r="A945" s="55" t="s">
        <v>1732</v>
      </c>
      <c r="B945" s="55" t="s">
        <v>1733</v>
      </c>
      <c r="C945" s="50"/>
    </row>
    <row r="946" spans="1:3">
      <c r="A946" s="55" t="s">
        <v>1734</v>
      </c>
      <c r="B946" s="55" t="s">
        <v>1735</v>
      </c>
      <c r="C946" s="50"/>
    </row>
    <row r="947" spans="1:3">
      <c r="A947" s="55" t="s">
        <v>1736</v>
      </c>
      <c r="B947" s="55" t="s">
        <v>1737</v>
      </c>
      <c r="C947" s="50"/>
    </row>
    <row r="948" spans="1:3">
      <c r="A948" s="55" t="s">
        <v>1738</v>
      </c>
      <c r="B948" s="55" t="s">
        <v>1685</v>
      </c>
      <c r="C948" s="50"/>
    </row>
    <row r="949" spans="1:3">
      <c r="A949" s="55" t="s">
        <v>1739</v>
      </c>
      <c r="B949" s="55" t="s">
        <v>1740</v>
      </c>
      <c r="C949" s="50"/>
    </row>
    <row r="950" spans="1:3">
      <c r="A950" s="55" t="s">
        <v>1741</v>
      </c>
      <c r="B950" s="55" t="s">
        <v>1742</v>
      </c>
      <c r="C950" s="50"/>
    </row>
    <row r="951" spans="1:3">
      <c r="A951" s="55" t="s">
        <v>1743</v>
      </c>
      <c r="B951" s="55" t="s">
        <v>1744</v>
      </c>
      <c r="C951" s="50"/>
    </row>
    <row r="952" spans="1:3">
      <c r="A952" s="55" t="s">
        <v>1745</v>
      </c>
      <c r="B952" s="55" t="s">
        <v>1746</v>
      </c>
      <c r="C952" s="50"/>
    </row>
    <row r="953" spans="1:3">
      <c r="A953" s="55" t="s">
        <v>1747</v>
      </c>
      <c r="B953" s="55" t="s">
        <v>1748</v>
      </c>
      <c r="C953" s="50"/>
    </row>
    <row r="954" spans="1:3">
      <c r="A954" s="53" t="s">
        <v>1749</v>
      </c>
      <c r="B954" s="53" t="s">
        <v>1750</v>
      </c>
      <c r="C954" s="54">
        <f>SUM(C955:C964)</f>
        <v>0</v>
      </c>
    </row>
    <row r="955" spans="1:3">
      <c r="A955" s="55" t="s">
        <v>1751</v>
      </c>
      <c r="B955" s="55" t="s">
        <v>84</v>
      </c>
      <c r="C955" s="50"/>
    </row>
    <row r="956" spans="1:3">
      <c r="A956" s="55" t="s">
        <v>1752</v>
      </c>
      <c r="B956" s="55" t="s">
        <v>86</v>
      </c>
      <c r="C956" s="50"/>
    </row>
    <row r="957" spans="1:3">
      <c r="A957" s="55" t="s">
        <v>1753</v>
      </c>
      <c r="B957" s="55" t="s">
        <v>88</v>
      </c>
      <c r="C957" s="50"/>
    </row>
    <row r="958" spans="1:3">
      <c r="A958" s="55" t="s">
        <v>1754</v>
      </c>
      <c r="B958" s="55" t="s">
        <v>1755</v>
      </c>
      <c r="C958" s="50"/>
    </row>
    <row r="959" spans="1:3">
      <c r="A959" s="55" t="s">
        <v>1756</v>
      </c>
      <c r="B959" s="55" t="s">
        <v>1757</v>
      </c>
      <c r="C959" s="50"/>
    </row>
    <row r="960" spans="1:3">
      <c r="A960" s="55" t="s">
        <v>1758</v>
      </c>
      <c r="B960" s="55" t="s">
        <v>1759</v>
      </c>
      <c r="C960" s="50"/>
    </row>
    <row r="961" spans="1:3">
      <c r="A961" s="55" t="s">
        <v>1760</v>
      </c>
      <c r="B961" s="55" t="s">
        <v>1761</v>
      </c>
      <c r="C961" s="50"/>
    </row>
    <row r="962" spans="1:3">
      <c r="A962" s="55" t="s">
        <v>1762</v>
      </c>
      <c r="B962" s="55" t="s">
        <v>1763</v>
      </c>
      <c r="C962" s="50"/>
    </row>
    <row r="963" spans="1:3">
      <c r="A963" s="55" t="s">
        <v>1764</v>
      </c>
      <c r="B963" s="55" t="s">
        <v>102</v>
      </c>
      <c r="C963" s="50"/>
    </row>
    <row r="964" spans="1:3">
      <c r="A964" s="55" t="s">
        <v>1765</v>
      </c>
      <c r="B964" s="55" t="s">
        <v>1766</v>
      </c>
      <c r="C964" s="50"/>
    </row>
    <row r="965" spans="1:3">
      <c r="A965" s="53" t="s">
        <v>1767</v>
      </c>
      <c r="B965" s="53" t="s">
        <v>1768</v>
      </c>
      <c r="C965" s="54">
        <f>SUM(C966:C971)</f>
        <v>767.02</v>
      </c>
    </row>
    <row r="966" spans="1:3">
      <c r="A966" s="55" t="s">
        <v>1769</v>
      </c>
      <c r="B966" s="55" t="s">
        <v>1770</v>
      </c>
      <c r="C966" s="50"/>
    </row>
    <row r="967" spans="1:3">
      <c r="A967" s="55" t="s">
        <v>1771</v>
      </c>
      <c r="B967" s="55" t="s">
        <v>1772</v>
      </c>
      <c r="C967" s="50"/>
    </row>
    <row r="968" spans="1:3">
      <c r="A968" s="55" t="s">
        <v>1773</v>
      </c>
      <c r="B968" s="55" t="s">
        <v>1774</v>
      </c>
      <c r="C968" s="50">
        <v>572.02</v>
      </c>
    </row>
    <row r="969" spans="1:3">
      <c r="A969" s="55" t="s">
        <v>1775</v>
      </c>
      <c r="B969" s="55" t="s">
        <v>1776</v>
      </c>
      <c r="C969" s="50"/>
    </row>
    <row r="970" spans="1:3">
      <c r="A970" s="55" t="s">
        <v>1777</v>
      </c>
      <c r="B970" s="55" t="s">
        <v>1778</v>
      </c>
      <c r="C970" s="50">
        <v>195</v>
      </c>
    </row>
    <row r="971" spans="1:3">
      <c r="A971" s="55" t="s">
        <v>1779</v>
      </c>
      <c r="B971" s="55" t="s">
        <v>1780</v>
      </c>
      <c r="C971" s="50"/>
    </row>
    <row r="972" spans="1:3">
      <c r="A972" s="53" t="s">
        <v>1781</v>
      </c>
      <c r="B972" s="53" t="s">
        <v>1782</v>
      </c>
      <c r="C972" s="54">
        <f>SUM(C973:C977)</f>
        <v>0</v>
      </c>
    </row>
    <row r="973" spans="1:3">
      <c r="A973" s="55" t="s">
        <v>1783</v>
      </c>
      <c r="B973" s="55" t="s">
        <v>1784</v>
      </c>
      <c r="C973" s="50"/>
    </row>
    <row r="974" spans="1:3">
      <c r="A974" s="55" t="s">
        <v>1785</v>
      </c>
      <c r="B974" s="55" t="s">
        <v>1786</v>
      </c>
      <c r="C974" s="50"/>
    </row>
    <row r="975" spans="1:3">
      <c r="A975" s="55" t="s">
        <v>1787</v>
      </c>
      <c r="B975" s="55" t="s">
        <v>1788</v>
      </c>
      <c r="C975" s="50"/>
    </row>
    <row r="976" spans="1:3">
      <c r="A976" s="55" t="s">
        <v>1789</v>
      </c>
      <c r="B976" s="55" t="s">
        <v>1790</v>
      </c>
      <c r="C976" s="50"/>
    </row>
    <row r="977" spans="1:3">
      <c r="A977" s="55" t="s">
        <v>1791</v>
      </c>
      <c r="B977" s="55" t="s">
        <v>1792</v>
      </c>
      <c r="C977" s="50"/>
    </row>
    <row r="978" spans="1:3">
      <c r="A978" s="53" t="s">
        <v>1793</v>
      </c>
      <c r="B978" s="53" t="s">
        <v>1794</v>
      </c>
      <c r="C978" s="54">
        <f>SUM(C979:C980)</f>
        <v>0</v>
      </c>
    </row>
    <row r="979" spans="1:3">
      <c r="A979" s="55" t="s">
        <v>1795</v>
      </c>
      <c r="B979" s="55" t="s">
        <v>1796</v>
      </c>
      <c r="C979" s="50"/>
    </row>
    <row r="980" spans="1:3">
      <c r="A980" s="55" t="s">
        <v>1797</v>
      </c>
      <c r="B980" s="55" t="s">
        <v>1798</v>
      </c>
      <c r="C980" s="50"/>
    </row>
    <row r="981" spans="1:3">
      <c r="A981" s="53" t="s">
        <v>1799</v>
      </c>
      <c r="B981" s="53" t="s">
        <v>1800</v>
      </c>
      <c r="C981" s="54">
        <f>SUM(C982:C983)</f>
        <v>3312.16</v>
      </c>
    </row>
    <row r="982" spans="1:3">
      <c r="A982" s="55" t="s">
        <v>1801</v>
      </c>
      <c r="B982" s="55" t="s">
        <v>1802</v>
      </c>
      <c r="C982" s="50"/>
    </row>
    <row r="983" spans="1:3">
      <c r="A983" s="55" t="s">
        <v>1803</v>
      </c>
      <c r="B983" s="55" t="s">
        <v>1804</v>
      </c>
      <c r="C983" s="50">
        <v>3312.16</v>
      </c>
    </row>
    <row r="984" spans="1:3">
      <c r="A984" s="51" t="s">
        <v>1805</v>
      </c>
      <c r="B984" s="51" t="s">
        <v>1806</v>
      </c>
      <c r="C984" s="52">
        <f>C985+C1007+C1017+C1027+C1034+C1039</f>
        <v>995</v>
      </c>
    </row>
    <row r="985" spans="1:3">
      <c r="A985" s="53" t="s">
        <v>1807</v>
      </c>
      <c r="B985" s="53" t="s">
        <v>1808</v>
      </c>
      <c r="C985" s="54">
        <f>SUM(C986:C1006)</f>
        <v>693.97</v>
      </c>
    </row>
    <row r="986" spans="1:3">
      <c r="A986" s="55" t="s">
        <v>1809</v>
      </c>
      <c r="B986" s="55" t="s">
        <v>84</v>
      </c>
      <c r="C986" s="50">
        <v>52.23</v>
      </c>
    </row>
    <row r="987" spans="1:3">
      <c r="A987" s="55" t="s">
        <v>1810</v>
      </c>
      <c r="B987" s="55" t="s">
        <v>86</v>
      </c>
      <c r="C987" s="50"/>
    </row>
    <row r="988" spans="1:3">
      <c r="A988" s="55" t="s">
        <v>1811</v>
      </c>
      <c r="B988" s="55" t="s">
        <v>88</v>
      </c>
      <c r="C988" s="50"/>
    </row>
    <row r="989" spans="1:3">
      <c r="A989" s="55" t="s">
        <v>1812</v>
      </c>
      <c r="B989" s="55" t="s">
        <v>1813</v>
      </c>
      <c r="C989" s="50"/>
    </row>
    <row r="990" spans="1:3">
      <c r="A990" s="55" t="s">
        <v>1814</v>
      </c>
      <c r="B990" s="55" t="s">
        <v>1815</v>
      </c>
      <c r="C990" s="50"/>
    </row>
    <row r="991" spans="1:3">
      <c r="A991" s="55" t="s">
        <v>1816</v>
      </c>
      <c r="B991" s="55" t="s">
        <v>1817</v>
      </c>
      <c r="C991" s="50"/>
    </row>
    <row r="992" spans="1:3">
      <c r="A992" s="55" t="s">
        <v>1818</v>
      </c>
      <c r="B992" s="55" t="s">
        <v>1819</v>
      </c>
      <c r="C992" s="50"/>
    </row>
    <row r="993" spans="1:3">
      <c r="A993" s="55" t="s">
        <v>1820</v>
      </c>
      <c r="B993" s="55" t="s">
        <v>1821</v>
      </c>
      <c r="C993" s="50"/>
    </row>
    <row r="994" spans="1:3">
      <c r="A994" s="55" t="s">
        <v>1822</v>
      </c>
      <c r="B994" s="55" t="s">
        <v>1823</v>
      </c>
      <c r="C994" s="50"/>
    </row>
    <row r="995" spans="1:3">
      <c r="A995" s="55" t="s">
        <v>1824</v>
      </c>
      <c r="B995" s="55" t="s">
        <v>1825</v>
      </c>
      <c r="C995" s="50"/>
    </row>
    <row r="996" spans="1:3">
      <c r="A996" s="55" t="s">
        <v>1826</v>
      </c>
      <c r="B996" s="55" t="s">
        <v>1827</v>
      </c>
      <c r="C996" s="50"/>
    </row>
    <row r="997" spans="1:3">
      <c r="A997" s="55" t="s">
        <v>1828</v>
      </c>
      <c r="B997" s="55" t="s">
        <v>1829</v>
      </c>
      <c r="C997" s="50"/>
    </row>
    <row r="998" spans="1:3">
      <c r="A998" s="55" t="s">
        <v>1830</v>
      </c>
      <c r="B998" s="55" t="s">
        <v>1831</v>
      </c>
      <c r="C998" s="50"/>
    </row>
    <row r="999" spans="1:3">
      <c r="A999" s="55" t="s">
        <v>1832</v>
      </c>
      <c r="B999" s="55" t="s">
        <v>1833</v>
      </c>
      <c r="C999" s="50"/>
    </row>
    <row r="1000" spans="1:3">
      <c r="A1000" s="55" t="s">
        <v>1834</v>
      </c>
      <c r="B1000" s="55" t="s">
        <v>1835</v>
      </c>
      <c r="C1000" s="50"/>
    </row>
    <row r="1001" spans="1:3">
      <c r="A1001" s="55" t="s">
        <v>1836</v>
      </c>
      <c r="B1001" s="55" t="s">
        <v>1837</v>
      </c>
      <c r="C1001" s="50"/>
    </row>
    <row r="1002" spans="1:3">
      <c r="A1002" s="55" t="s">
        <v>1838</v>
      </c>
      <c r="B1002" s="55" t="s">
        <v>1839</v>
      </c>
      <c r="C1002" s="50"/>
    </row>
    <row r="1003" spans="1:3">
      <c r="A1003" s="55" t="s">
        <v>1840</v>
      </c>
      <c r="B1003" s="55" t="s">
        <v>1841</v>
      </c>
      <c r="C1003" s="50"/>
    </row>
    <row r="1004" spans="1:3">
      <c r="A1004" s="55" t="s">
        <v>1842</v>
      </c>
      <c r="B1004" s="55" t="s">
        <v>1843</v>
      </c>
      <c r="C1004" s="50"/>
    </row>
    <row r="1005" spans="1:3">
      <c r="A1005" s="55" t="s">
        <v>1844</v>
      </c>
      <c r="B1005" s="55" t="s">
        <v>1845</v>
      </c>
      <c r="C1005" s="50"/>
    </row>
    <row r="1006" spans="1:3">
      <c r="A1006" s="55" t="s">
        <v>1846</v>
      </c>
      <c r="B1006" s="55" t="s">
        <v>1847</v>
      </c>
      <c r="C1006" s="50">
        <v>641.74</v>
      </c>
    </row>
    <row r="1007" spans="1:3">
      <c r="A1007" s="53" t="s">
        <v>1848</v>
      </c>
      <c r="B1007" s="53" t="s">
        <v>1849</v>
      </c>
      <c r="C1007" s="54">
        <f>SUM(C1008:C1016)</f>
        <v>0</v>
      </c>
    </row>
    <row r="1008" spans="1:3">
      <c r="A1008" s="55" t="s">
        <v>1850</v>
      </c>
      <c r="B1008" s="55" t="s">
        <v>84</v>
      </c>
      <c r="C1008" s="50"/>
    </row>
    <row r="1009" spans="1:3">
      <c r="A1009" s="55" t="s">
        <v>1851</v>
      </c>
      <c r="B1009" s="55" t="s">
        <v>86</v>
      </c>
      <c r="C1009" s="50"/>
    </row>
    <row r="1010" spans="1:3">
      <c r="A1010" s="55" t="s">
        <v>1852</v>
      </c>
      <c r="B1010" s="55" t="s">
        <v>88</v>
      </c>
      <c r="C1010" s="50"/>
    </row>
    <row r="1011" spans="1:3">
      <c r="A1011" s="55" t="s">
        <v>1853</v>
      </c>
      <c r="B1011" s="55" t="s">
        <v>1854</v>
      </c>
      <c r="C1011" s="50"/>
    </row>
    <row r="1012" spans="1:3">
      <c r="A1012" s="55" t="s">
        <v>1855</v>
      </c>
      <c r="B1012" s="55" t="s">
        <v>1856</v>
      </c>
      <c r="C1012" s="50"/>
    </row>
    <row r="1013" spans="1:3">
      <c r="A1013" s="55" t="s">
        <v>1857</v>
      </c>
      <c r="B1013" s="55" t="s">
        <v>1858</v>
      </c>
      <c r="C1013" s="50"/>
    </row>
    <row r="1014" spans="1:3">
      <c r="A1014" s="55" t="s">
        <v>1859</v>
      </c>
      <c r="B1014" s="55" t="s">
        <v>1860</v>
      </c>
      <c r="C1014" s="50"/>
    </row>
    <row r="1015" spans="1:3">
      <c r="A1015" s="55" t="s">
        <v>1861</v>
      </c>
      <c r="B1015" s="55" t="s">
        <v>1862</v>
      </c>
      <c r="C1015" s="50"/>
    </row>
    <row r="1016" spans="1:3">
      <c r="A1016" s="55" t="s">
        <v>1863</v>
      </c>
      <c r="B1016" s="55" t="s">
        <v>1864</v>
      </c>
      <c r="C1016" s="50"/>
    </row>
    <row r="1017" spans="1:3">
      <c r="A1017" s="53" t="s">
        <v>1865</v>
      </c>
      <c r="B1017" s="53" t="s">
        <v>1866</v>
      </c>
      <c r="C1017" s="54">
        <f>SUM(C1018:C1026)</f>
        <v>0</v>
      </c>
    </row>
    <row r="1018" spans="1:3">
      <c r="A1018" s="55" t="s">
        <v>1867</v>
      </c>
      <c r="B1018" s="55" t="s">
        <v>84</v>
      </c>
      <c r="C1018" s="50"/>
    </row>
    <row r="1019" spans="1:3">
      <c r="A1019" s="55" t="s">
        <v>1868</v>
      </c>
      <c r="B1019" s="55" t="s">
        <v>86</v>
      </c>
      <c r="C1019" s="50"/>
    </row>
    <row r="1020" spans="1:3">
      <c r="A1020" s="55" t="s">
        <v>1869</v>
      </c>
      <c r="B1020" s="55" t="s">
        <v>88</v>
      </c>
      <c r="C1020" s="50"/>
    </row>
    <row r="1021" spans="1:3">
      <c r="A1021" s="55" t="s">
        <v>1870</v>
      </c>
      <c r="B1021" s="55" t="s">
        <v>1871</v>
      </c>
      <c r="C1021" s="50"/>
    </row>
    <row r="1022" spans="1:3">
      <c r="A1022" s="55" t="s">
        <v>1872</v>
      </c>
      <c r="B1022" s="55" t="s">
        <v>1873</v>
      </c>
      <c r="C1022" s="50"/>
    </row>
    <row r="1023" spans="1:3">
      <c r="A1023" s="55" t="s">
        <v>1874</v>
      </c>
      <c r="B1023" s="55" t="s">
        <v>1875</v>
      </c>
      <c r="C1023" s="50"/>
    </row>
    <row r="1024" spans="1:3">
      <c r="A1024" s="55" t="s">
        <v>1876</v>
      </c>
      <c r="B1024" s="55" t="s">
        <v>1877</v>
      </c>
      <c r="C1024" s="50"/>
    </row>
    <row r="1025" spans="1:3">
      <c r="A1025" s="55" t="s">
        <v>1878</v>
      </c>
      <c r="B1025" s="55" t="s">
        <v>1879</v>
      </c>
      <c r="C1025" s="50"/>
    </row>
    <row r="1026" spans="1:3">
      <c r="A1026" s="55" t="s">
        <v>1880</v>
      </c>
      <c r="B1026" s="55" t="s">
        <v>1881</v>
      </c>
      <c r="C1026" s="50"/>
    </row>
    <row r="1027" spans="1:3">
      <c r="A1027" s="53" t="s">
        <v>1882</v>
      </c>
      <c r="B1027" s="53" t="s">
        <v>1883</v>
      </c>
      <c r="C1027" s="54">
        <f>SUM(C1028:C1033)</f>
        <v>0</v>
      </c>
    </row>
    <row r="1028" spans="1:3">
      <c r="A1028" s="55" t="s">
        <v>1884</v>
      </c>
      <c r="B1028" s="55" t="s">
        <v>84</v>
      </c>
      <c r="C1028" s="50"/>
    </row>
    <row r="1029" spans="1:3">
      <c r="A1029" s="55" t="s">
        <v>1885</v>
      </c>
      <c r="B1029" s="55" t="s">
        <v>86</v>
      </c>
      <c r="C1029" s="50"/>
    </row>
    <row r="1030" spans="1:3">
      <c r="A1030" s="55" t="s">
        <v>1886</v>
      </c>
      <c r="B1030" s="55" t="s">
        <v>88</v>
      </c>
      <c r="C1030" s="50"/>
    </row>
    <row r="1031" spans="1:3">
      <c r="A1031" s="55" t="s">
        <v>1887</v>
      </c>
      <c r="B1031" s="55" t="s">
        <v>1862</v>
      </c>
      <c r="C1031" s="50"/>
    </row>
    <row r="1032" spans="1:3">
      <c r="A1032" s="55" t="s">
        <v>1888</v>
      </c>
      <c r="B1032" s="55" t="s">
        <v>1889</v>
      </c>
      <c r="C1032" s="50"/>
    </row>
    <row r="1033" spans="1:3">
      <c r="A1033" s="55" t="s">
        <v>1890</v>
      </c>
      <c r="B1033" s="55" t="s">
        <v>1891</v>
      </c>
      <c r="C1033" s="50"/>
    </row>
    <row r="1034" spans="1:3">
      <c r="A1034" s="53" t="s">
        <v>1892</v>
      </c>
      <c r="B1034" s="53" t="s">
        <v>1893</v>
      </c>
      <c r="C1034" s="54">
        <f>SUM(C1035:C1038)</f>
        <v>0</v>
      </c>
    </row>
    <row r="1035" spans="1:3">
      <c r="A1035" s="55" t="s">
        <v>1894</v>
      </c>
      <c r="B1035" s="55" t="s">
        <v>1895</v>
      </c>
      <c r="C1035" s="50"/>
    </row>
    <row r="1036" spans="1:3">
      <c r="A1036" s="55" t="s">
        <v>1896</v>
      </c>
      <c r="B1036" s="55" t="s">
        <v>1897</v>
      </c>
      <c r="C1036" s="50"/>
    </row>
    <row r="1037" spans="1:3">
      <c r="A1037" s="55" t="s">
        <v>1898</v>
      </c>
      <c r="B1037" s="55" t="s">
        <v>1899</v>
      </c>
      <c r="C1037" s="50"/>
    </row>
    <row r="1038" spans="1:3">
      <c r="A1038" s="55" t="s">
        <v>1900</v>
      </c>
      <c r="B1038" s="55" t="s">
        <v>1901</v>
      </c>
      <c r="C1038" s="50"/>
    </row>
    <row r="1039" spans="1:3">
      <c r="A1039" s="53" t="s">
        <v>1902</v>
      </c>
      <c r="B1039" s="53" t="s">
        <v>1903</v>
      </c>
      <c r="C1039" s="54">
        <f>SUM(C1040:C1041)</f>
        <v>301.03</v>
      </c>
    </row>
    <row r="1040" spans="1:3">
      <c r="A1040" s="55" t="s">
        <v>1904</v>
      </c>
      <c r="B1040" s="55" t="s">
        <v>1905</v>
      </c>
      <c r="C1040" s="50"/>
    </row>
    <row r="1041" spans="1:3">
      <c r="A1041" s="55" t="s">
        <v>1906</v>
      </c>
      <c r="B1041" s="55" t="s">
        <v>1907</v>
      </c>
      <c r="C1041" s="50">
        <v>301.03</v>
      </c>
    </row>
    <row r="1042" spans="1:3">
      <c r="A1042" s="51" t="s">
        <v>1908</v>
      </c>
      <c r="B1042" s="51" t="s">
        <v>1909</v>
      </c>
      <c r="C1042" s="52">
        <f>C1043+C1053+C1069+C1074+C1085+C1092+C1100</f>
        <v>5193</v>
      </c>
    </row>
    <row r="1043" spans="1:3">
      <c r="A1043" s="53" t="s">
        <v>1910</v>
      </c>
      <c r="B1043" s="53" t="s">
        <v>1911</v>
      </c>
      <c r="C1043" s="54">
        <f>SUM(C1044:C1052)</f>
        <v>0</v>
      </c>
    </row>
    <row r="1044" spans="1:3">
      <c r="A1044" s="55" t="s">
        <v>1912</v>
      </c>
      <c r="B1044" s="55" t="s">
        <v>84</v>
      </c>
      <c r="C1044" s="50"/>
    </row>
    <row r="1045" spans="1:3">
      <c r="A1045" s="55" t="s">
        <v>1913</v>
      </c>
      <c r="B1045" s="55" t="s">
        <v>86</v>
      </c>
      <c r="C1045" s="50"/>
    </row>
    <row r="1046" spans="1:3">
      <c r="A1046" s="55" t="s">
        <v>1914</v>
      </c>
      <c r="B1046" s="55" t="s">
        <v>88</v>
      </c>
      <c r="C1046" s="50"/>
    </row>
    <row r="1047" spans="1:3">
      <c r="A1047" s="55" t="s">
        <v>1915</v>
      </c>
      <c r="B1047" s="55" t="s">
        <v>1916</v>
      </c>
      <c r="C1047" s="50"/>
    </row>
    <row r="1048" spans="1:3">
      <c r="A1048" s="55" t="s">
        <v>1917</v>
      </c>
      <c r="B1048" s="55" t="s">
        <v>1918</v>
      </c>
      <c r="C1048" s="50"/>
    </row>
    <row r="1049" spans="1:3">
      <c r="A1049" s="55" t="s">
        <v>1919</v>
      </c>
      <c r="B1049" s="55" t="s">
        <v>1920</v>
      </c>
      <c r="C1049" s="50"/>
    </row>
    <row r="1050" spans="1:3">
      <c r="A1050" s="55" t="s">
        <v>1921</v>
      </c>
      <c r="B1050" s="55" t="s">
        <v>1922</v>
      </c>
      <c r="C1050" s="50"/>
    </row>
    <row r="1051" spans="1:3">
      <c r="A1051" s="55" t="s">
        <v>1923</v>
      </c>
      <c r="B1051" s="55" t="s">
        <v>1924</v>
      </c>
      <c r="C1051" s="50"/>
    </row>
    <row r="1052" spans="1:3">
      <c r="A1052" s="55" t="s">
        <v>1925</v>
      </c>
      <c r="B1052" s="55" t="s">
        <v>1926</v>
      </c>
      <c r="C1052" s="50"/>
    </row>
    <row r="1053" spans="1:3">
      <c r="A1053" s="53" t="s">
        <v>1927</v>
      </c>
      <c r="B1053" s="53" t="s">
        <v>1928</v>
      </c>
      <c r="C1053" s="54">
        <f>SUM(C1054:C1068)</f>
        <v>0</v>
      </c>
    </row>
    <row r="1054" spans="1:3">
      <c r="A1054" s="55" t="s">
        <v>1929</v>
      </c>
      <c r="B1054" s="55" t="s">
        <v>84</v>
      </c>
      <c r="C1054" s="50"/>
    </row>
    <row r="1055" spans="1:3">
      <c r="A1055" s="55" t="s">
        <v>1930</v>
      </c>
      <c r="B1055" s="55" t="s">
        <v>86</v>
      </c>
      <c r="C1055" s="50"/>
    </row>
    <row r="1056" spans="1:3">
      <c r="A1056" s="55" t="s">
        <v>1931</v>
      </c>
      <c r="B1056" s="55" t="s">
        <v>88</v>
      </c>
      <c r="C1056" s="50"/>
    </row>
    <row r="1057" spans="1:3">
      <c r="A1057" s="55" t="s">
        <v>1932</v>
      </c>
      <c r="B1057" s="55" t="s">
        <v>1933</v>
      </c>
      <c r="C1057" s="50"/>
    </row>
    <row r="1058" spans="1:3">
      <c r="A1058" s="55" t="s">
        <v>1934</v>
      </c>
      <c r="B1058" s="55" t="s">
        <v>1935</v>
      </c>
      <c r="C1058" s="50"/>
    </row>
    <row r="1059" spans="1:3">
      <c r="A1059" s="55" t="s">
        <v>1936</v>
      </c>
      <c r="B1059" s="55" t="s">
        <v>1937</v>
      </c>
      <c r="C1059" s="50"/>
    </row>
    <row r="1060" spans="1:3">
      <c r="A1060" s="55" t="s">
        <v>1938</v>
      </c>
      <c r="B1060" s="55" t="s">
        <v>1939</v>
      </c>
      <c r="C1060" s="50"/>
    </row>
    <row r="1061" spans="1:3">
      <c r="A1061" s="55" t="s">
        <v>1940</v>
      </c>
      <c r="B1061" s="55" t="s">
        <v>1941</v>
      </c>
      <c r="C1061" s="50"/>
    </row>
    <row r="1062" spans="1:3">
      <c r="A1062" s="55" t="s">
        <v>1942</v>
      </c>
      <c r="B1062" s="55" t="s">
        <v>1943</v>
      </c>
      <c r="C1062" s="50"/>
    </row>
    <row r="1063" spans="1:3">
      <c r="A1063" s="55" t="s">
        <v>1944</v>
      </c>
      <c r="B1063" s="55" t="s">
        <v>1945</v>
      </c>
      <c r="C1063" s="50"/>
    </row>
    <row r="1064" spans="1:3">
      <c r="A1064" s="55" t="s">
        <v>1946</v>
      </c>
      <c r="B1064" s="55" t="s">
        <v>1947</v>
      </c>
      <c r="C1064" s="50"/>
    </row>
    <row r="1065" spans="1:3">
      <c r="A1065" s="55" t="s">
        <v>1948</v>
      </c>
      <c r="B1065" s="55" t="s">
        <v>1949</v>
      </c>
      <c r="C1065" s="50"/>
    </row>
    <row r="1066" spans="1:3">
      <c r="A1066" s="55" t="s">
        <v>1950</v>
      </c>
      <c r="B1066" s="55" t="s">
        <v>1951</v>
      </c>
      <c r="C1066" s="50"/>
    </row>
    <row r="1067" spans="1:3">
      <c r="A1067" s="55" t="s">
        <v>1952</v>
      </c>
      <c r="B1067" s="55" t="s">
        <v>1953</v>
      </c>
      <c r="C1067" s="50"/>
    </row>
    <row r="1068" spans="1:3">
      <c r="A1068" s="55" t="s">
        <v>1954</v>
      </c>
      <c r="B1068" s="55" t="s">
        <v>1955</v>
      </c>
      <c r="C1068" s="50"/>
    </row>
    <row r="1069" spans="1:3">
      <c r="A1069" s="53" t="s">
        <v>1956</v>
      </c>
      <c r="B1069" s="53" t="s">
        <v>1957</v>
      </c>
      <c r="C1069" s="54">
        <f>SUM(C1070:C1073)</f>
        <v>0</v>
      </c>
    </row>
    <row r="1070" spans="1:3">
      <c r="A1070" s="55" t="s">
        <v>1958</v>
      </c>
      <c r="B1070" s="55" t="s">
        <v>84</v>
      </c>
      <c r="C1070" s="50"/>
    </row>
    <row r="1071" spans="1:3">
      <c r="A1071" s="55" t="s">
        <v>1959</v>
      </c>
      <c r="B1071" s="55" t="s">
        <v>86</v>
      </c>
      <c r="C1071" s="50"/>
    </row>
    <row r="1072" spans="1:3">
      <c r="A1072" s="55" t="s">
        <v>1960</v>
      </c>
      <c r="B1072" s="55" t="s">
        <v>88</v>
      </c>
      <c r="C1072" s="50"/>
    </row>
    <row r="1073" spans="1:3">
      <c r="A1073" s="55" t="s">
        <v>1961</v>
      </c>
      <c r="B1073" s="55" t="s">
        <v>1962</v>
      </c>
      <c r="C1073" s="50"/>
    </row>
    <row r="1074" spans="1:3">
      <c r="A1074" s="53" t="s">
        <v>1963</v>
      </c>
      <c r="B1074" s="53" t="s">
        <v>1964</v>
      </c>
      <c r="C1074" s="54">
        <f>SUM(C1075:C1084)</f>
        <v>147.05</v>
      </c>
    </row>
    <row r="1075" spans="1:3">
      <c r="A1075" s="55" t="s">
        <v>1965</v>
      </c>
      <c r="B1075" s="55" t="s">
        <v>84</v>
      </c>
      <c r="C1075" s="50">
        <v>52.66</v>
      </c>
    </row>
    <row r="1076" spans="1:3">
      <c r="A1076" s="55" t="s">
        <v>1966</v>
      </c>
      <c r="B1076" s="55" t="s">
        <v>86</v>
      </c>
      <c r="C1076" s="50"/>
    </row>
    <row r="1077" spans="1:3">
      <c r="A1077" s="55" t="s">
        <v>1967</v>
      </c>
      <c r="B1077" s="55" t="s">
        <v>88</v>
      </c>
      <c r="C1077" s="50"/>
    </row>
    <row r="1078" spans="1:3">
      <c r="A1078" s="55" t="s">
        <v>1968</v>
      </c>
      <c r="B1078" s="55" t="s">
        <v>1969</v>
      </c>
      <c r="C1078" s="50"/>
    </row>
    <row r="1079" spans="1:3">
      <c r="A1079" s="55" t="s">
        <v>1970</v>
      </c>
      <c r="B1079" s="55" t="s">
        <v>1971</v>
      </c>
      <c r="C1079" s="50"/>
    </row>
    <row r="1080" spans="1:3">
      <c r="A1080" s="55" t="s">
        <v>1972</v>
      </c>
      <c r="B1080" s="55" t="s">
        <v>1973</v>
      </c>
      <c r="C1080" s="50"/>
    </row>
    <row r="1081" spans="1:3">
      <c r="A1081" s="55" t="s">
        <v>1974</v>
      </c>
      <c r="B1081" s="55" t="s">
        <v>1975</v>
      </c>
      <c r="C1081" s="50"/>
    </row>
    <row r="1082" spans="1:3">
      <c r="A1082" s="55" t="s">
        <v>1976</v>
      </c>
      <c r="B1082" s="55" t="s">
        <v>1977</v>
      </c>
      <c r="C1082" s="50"/>
    </row>
    <row r="1083" spans="1:3">
      <c r="A1083" s="55" t="s">
        <v>1978</v>
      </c>
      <c r="B1083" s="55" t="s">
        <v>102</v>
      </c>
      <c r="C1083" s="50">
        <v>80.49</v>
      </c>
    </row>
    <row r="1084" spans="1:3">
      <c r="A1084" s="55" t="s">
        <v>1979</v>
      </c>
      <c r="B1084" s="55" t="s">
        <v>1980</v>
      </c>
      <c r="C1084" s="50">
        <v>13.9</v>
      </c>
    </row>
    <row r="1085" spans="1:3">
      <c r="A1085" s="53" t="s">
        <v>1981</v>
      </c>
      <c r="B1085" s="53" t="s">
        <v>1982</v>
      </c>
      <c r="C1085" s="54">
        <f>SUM(C1086:C1091)</f>
        <v>223.28</v>
      </c>
    </row>
    <row r="1086" spans="1:3">
      <c r="A1086" s="55" t="s">
        <v>1983</v>
      </c>
      <c r="B1086" s="55" t="s">
        <v>84</v>
      </c>
      <c r="C1086" s="50">
        <v>69.37</v>
      </c>
    </row>
    <row r="1087" spans="1:3">
      <c r="A1087" s="55" t="s">
        <v>1984</v>
      </c>
      <c r="B1087" s="55" t="s">
        <v>86</v>
      </c>
      <c r="C1087" s="50"/>
    </row>
    <row r="1088" spans="1:3">
      <c r="A1088" s="55" t="s">
        <v>1985</v>
      </c>
      <c r="B1088" s="55" t="s">
        <v>88</v>
      </c>
      <c r="C1088" s="50"/>
    </row>
    <row r="1089" spans="1:3">
      <c r="A1089" s="55" t="s">
        <v>1986</v>
      </c>
      <c r="B1089" s="55" t="s">
        <v>1987</v>
      </c>
      <c r="C1089" s="50"/>
    </row>
    <row r="1090" spans="1:3">
      <c r="A1090" s="55" t="s">
        <v>1988</v>
      </c>
      <c r="B1090" s="55" t="s">
        <v>1989</v>
      </c>
      <c r="C1090" s="50"/>
    </row>
    <row r="1091" spans="1:3">
      <c r="A1091" s="55" t="s">
        <v>1990</v>
      </c>
      <c r="B1091" s="55" t="s">
        <v>1991</v>
      </c>
      <c r="C1091" s="50">
        <v>153.91</v>
      </c>
    </row>
    <row r="1092" spans="1:3">
      <c r="A1092" s="53" t="s">
        <v>1992</v>
      </c>
      <c r="B1092" s="53" t="s">
        <v>1993</v>
      </c>
      <c r="C1092" s="54">
        <f>SUM(C1093:C1099)</f>
        <v>1216</v>
      </c>
    </row>
    <row r="1093" spans="1:3">
      <c r="A1093" s="55" t="s">
        <v>1994</v>
      </c>
      <c r="B1093" s="55" t="s">
        <v>84</v>
      </c>
      <c r="C1093" s="50"/>
    </row>
    <row r="1094" spans="1:3">
      <c r="A1094" s="55" t="s">
        <v>1995</v>
      </c>
      <c r="B1094" s="55" t="s">
        <v>86</v>
      </c>
      <c r="C1094" s="50"/>
    </row>
    <row r="1095" spans="1:3">
      <c r="A1095" s="55" t="s">
        <v>1996</v>
      </c>
      <c r="B1095" s="55" t="s">
        <v>88</v>
      </c>
      <c r="C1095" s="50"/>
    </row>
    <row r="1096" spans="1:3">
      <c r="A1096" s="55" t="s">
        <v>1997</v>
      </c>
      <c r="B1096" s="55" t="s">
        <v>1998</v>
      </c>
      <c r="C1096" s="50"/>
    </row>
    <row r="1097" spans="1:3">
      <c r="A1097" s="55" t="s">
        <v>1999</v>
      </c>
      <c r="B1097" s="55" t="s">
        <v>2000</v>
      </c>
      <c r="C1097" s="50"/>
    </row>
    <row r="1098" spans="1:3">
      <c r="A1098" s="55" t="s">
        <v>2001</v>
      </c>
      <c r="B1098" s="55" t="s">
        <v>2002</v>
      </c>
      <c r="C1098" s="50"/>
    </row>
    <row r="1099" spans="1:3">
      <c r="A1099" s="55" t="s">
        <v>2003</v>
      </c>
      <c r="B1099" s="55" t="s">
        <v>2004</v>
      </c>
      <c r="C1099" s="50">
        <v>1216</v>
      </c>
    </row>
    <row r="1100" spans="1:3">
      <c r="A1100" s="53" t="s">
        <v>2005</v>
      </c>
      <c r="B1100" s="53" t="s">
        <v>2006</v>
      </c>
      <c r="C1100" s="54">
        <f>SUM(C1101:C1105)</f>
        <v>3606.67</v>
      </c>
    </row>
    <row r="1101" spans="1:3">
      <c r="A1101" s="55" t="s">
        <v>2007</v>
      </c>
      <c r="B1101" s="55" t="s">
        <v>2008</v>
      </c>
      <c r="C1101" s="50"/>
    </row>
    <row r="1102" spans="1:3">
      <c r="A1102" s="55" t="s">
        <v>2009</v>
      </c>
      <c r="B1102" s="55" t="s">
        <v>2010</v>
      </c>
      <c r="C1102" s="50"/>
    </row>
    <row r="1103" spans="1:3">
      <c r="A1103" s="55" t="s">
        <v>2011</v>
      </c>
      <c r="B1103" s="55" t="s">
        <v>2012</v>
      </c>
      <c r="C1103" s="50"/>
    </row>
    <row r="1104" spans="1:3">
      <c r="A1104" s="55" t="s">
        <v>2013</v>
      </c>
      <c r="B1104" s="55" t="s">
        <v>2014</v>
      </c>
      <c r="C1104" s="50"/>
    </row>
    <row r="1105" spans="1:3">
      <c r="A1105" s="55" t="s">
        <v>2015</v>
      </c>
      <c r="B1105" s="55" t="s">
        <v>2016</v>
      </c>
      <c r="C1105" s="50">
        <v>3606.67</v>
      </c>
    </row>
    <row r="1106" spans="1:3">
      <c r="A1106" s="51" t="s">
        <v>2017</v>
      </c>
      <c r="B1106" s="51" t="s">
        <v>2018</v>
      </c>
      <c r="C1106" s="52">
        <f>C1107+C1117+C1123</f>
        <v>515</v>
      </c>
    </row>
    <row r="1107" spans="1:3">
      <c r="A1107" s="53" t="s">
        <v>2019</v>
      </c>
      <c r="B1107" s="53" t="s">
        <v>2020</v>
      </c>
      <c r="C1107" s="54">
        <f>SUM(C1108:C1116)</f>
        <v>500</v>
      </c>
    </row>
    <row r="1108" spans="1:3">
      <c r="A1108" s="55" t="s">
        <v>2021</v>
      </c>
      <c r="B1108" s="55" t="s">
        <v>84</v>
      </c>
      <c r="C1108" s="50"/>
    </row>
    <row r="1109" spans="1:3">
      <c r="A1109" s="55" t="s">
        <v>2022</v>
      </c>
      <c r="B1109" s="55" t="s">
        <v>86</v>
      </c>
      <c r="C1109" s="50"/>
    </row>
    <row r="1110" spans="1:3">
      <c r="A1110" s="55" t="s">
        <v>2023</v>
      </c>
      <c r="B1110" s="55" t="s">
        <v>88</v>
      </c>
      <c r="C1110" s="50"/>
    </row>
    <row r="1111" spans="1:3">
      <c r="A1111" s="55" t="s">
        <v>2024</v>
      </c>
      <c r="B1111" s="55" t="s">
        <v>2025</v>
      </c>
      <c r="C1111" s="50"/>
    </row>
    <row r="1112" spans="1:3">
      <c r="A1112" s="55" t="s">
        <v>2026</v>
      </c>
      <c r="B1112" s="55" t="s">
        <v>2027</v>
      </c>
      <c r="C1112" s="50"/>
    </row>
    <row r="1113" spans="1:3">
      <c r="A1113" s="55" t="s">
        <v>2028</v>
      </c>
      <c r="B1113" s="55" t="s">
        <v>2029</v>
      </c>
      <c r="C1113" s="50"/>
    </row>
    <row r="1114" spans="1:3">
      <c r="A1114" s="55" t="s">
        <v>2030</v>
      </c>
      <c r="B1114" s="55" t="s">
        <v>2031</v>
      </c>
      <c r="C1114" s="50"/>
    </row>
    <row r="1115" spans="1:3">
      <c r="A1115" s="55" t="s">
        <v>2032</v>
      </c>
      <c r="B1115" s="55" t="s">
        <v>102</v>
      </c>
      <c r="C1115" s="50"/>
    </row>
    <row r="1116" spans="1:3">
      <c r="A1116" s="55" t="s">
        <v>2033</v>
      </c>
      <c r="B1116" s="55" t="s">
        <v>2034</v>
      </c>
      <c r="C1116" s="50">
        <v>500</v>
      </c>
    </row>
    <row r="1117" spans="1:3">
      <c r="A1117" s="53" t="s">
        <v>2035</v>
      </c>
      <c r="B1117" s="53" t="s">
        <v>2036</v>
      </c>
      <c r="C1117" s="54">
        <f>SUM(C1118:C1122)</f>
        <v>15</v>
      </c>
    </row>
    <row r="1118" spans="1:3">
      <c r="A1118" s="55" t="s">
        <v>2037</v>
      </c>
      <c r="B1118" s="55" t="s">
        <v>84</v>
      </c>
      <c r="C1118" s="50"/>
    </row>
    <row r="1119" spans="1:3">
      <c r="A1119" s="55" t="s">
        <v>2038</v>
      </c>
      <c r="B1119" s="55" t="s">
        <v>86</v>
      </c>
      <c r="C1119" s="50"/>
    </row>
    <row r="1120" spans="1:3">
      <c r="A1120" s="55" t="s">
        <v>2039</v>
      </c>
      <c r="B1120" s="55" t="s">
        <v>88</v>
      </c>
      <c r="C1120" s="50"/>
    </row>
    <row r="1121" spans="1:3">
      <c r="A1121" s="55" t="s">
        <v>2040</v>
      </c>
      <c r="B1121" s="55" t="s">
        <v>2041</v>
      </c>
      <c r="C1121" s="50"/>
    </row>
    <row r="1122" spans="1:3">
      <c r="A1122" s="55" t="s">
        <v>2042</v>
      </c>
      <c r="B1122" s="55" t="s">
        <v>2043</v>
      </c>
      <c r="C1122" s="50">
        <v>15</v>
      </c>
    </row>
    <row r="1123" spans="1:3">
      <c r="A1123" s="53" t="s">
        <v>2044</v>
      </c>
      <c r="B1123" s="53" t="s">
        <v>2045</v>
      </c>
      <c r="C1123" s="54">
        <f>SUM(C1124:C1125)</f>
        <v>0</v>
      </c>
    </row>
    <row r="1124" spans="1:3">
      <c r="A1124" s="55" t="s">
        <v>2046</v>
      </c>
      <c r="B1124" s="55" t="s">
        <v>2047</v>
      </c>
      <c r="C1124" s="50"/>
    </row>
    <row r="1125" spans="1:3">
      <c r="A1125" s="55" t="s">
        <v>2048</v>
      </c>
      <c r="B1125" s="55" t="s">
        <v>2049</v>
      </c>
      <c r="C1125" s="50"/>
    </row>
    <row r="1126" spans="1:3">
      <c r="A1126" s="51" t="s">
        <v>2050</v>
      </c>
      <c r="B1126" s="51" t="s">
        <v>2051</v>
      </c>
      <c r="C1126" s="52"/>
    </row>
    <row r="1127" spans="1:3">
      <c r="A1127" s="53" t="s">
        <v>2052</v>
      </c>
      <c r="B1127" s="53" t="s">
        <v>2053</v>
      </c>
      <c r="C1127" s="54"/>
    </row>
    <row r="1128" spans="1:3">
      <c r="A1128" s="55" t="s">
        <v>2054</v>
      </c>
      <c r="B1128" s="55" t="s">
        <v>84</v>
      </c>
      <c r="C1128" s="50"/>
    </row>
    <row r="1129" spans="1:3">
      <c r="A1129" s="55" t="s">
        <v>2055</v>
      </c>
      <c r="B1129" s="55" t="s">
        <v>86</v>
      </c>
      <c r="C1129" s="50"/>
    </row>
    <row r="1130" spans="1:3">
      <c r="A1130" s="55" t="s">
        <v>2056</v>
      </c>
      <c r="B1130" s="55" t="s">
        <v>88</v>
      </c>
      <c r="C1130" s="50"/>
    </row>
    <row r="1131" spans="1:3">
      <c r="A1131" s="55" t="s">
        <v>2057</v>
      </c>
      <c r="B1131" s="55" t="s">
        <v>2058</v>
      </c>
      <c r="C1131" s="50"/>
    </row>
    <row r="1132" spans="1:3">
      <c r="A1132" s="55" t="s">
        <v>2059</v>
      </c>
      <c r="B1132" s="55" t="s">
        <v>102</v>
      </c>
      <c r="C1132" s="50"/>
    </row>
    <row r="1133" spans="1:3">
      <c r="A1133" s="55" t="s">
        <v>2060</v>
      </c>
      <c r="B1133" s="55" t="s">
        <v>2061</v>
      </c>
      <c r="C1133" s="50"/>
    </row>
    <row r="1134" spans="1:3">
      <c r="A1134" s="53" t="s">
        <v>2062</v>
      </c>
      <c r="B1134" s="53" t="s">
        <v>2063</v>
      </c>
      <c r="C1134" s="54"/>
    </row>
    <row r="1135" spans="1:3">
      <c r="A1135" s="55" t="s">
        <v>2064</v>
      </c>
      <c r="B1135" s="55" t="s">
        <v>2065</v>
      </c>
      <c r="C1135" s="50"/>
    </row>
    <row r="1136" spans="1:3">
      <c r="A1136" s="55" t="s">
        <v>2066</v>
      </c>
      <c r="B1136" s="55" t="s">
        <v>2067</v>
      </c>
      <c r="C1136" s="50"/>
    </row>
    <row r="1137" spans="1:3">
      <c r="A1137" s="55" t="s">
        <v>2068</v>
      </c>
      <c r="B1137" s="55" t="s">
        <v>2069</v>
      </c>
      <c r="C1137" s="50"/>
    </row>
    <row r="1138" spans="1:3">
      <c r="A1138" s="55" t="s">
        <v>2070</v>
      </c>
      <c r="B1138" s="55" t="s">
        <v>2071</v>
      </c>
      <c r="C1138" s="50"/>
    </row>
    <row r="1139" spans="1:3">
      <c r="A1139" s="55" t="s">
        <v>2072</v>
      </c>
      <c r="B1139" s="55" t="s">
        <v>2073</v>
      </c>
      <c r="C1139" s="50"/>
    </row>
    <row r="1140" spans="1:3">
      <c r="A1140" s="55" t="s">
        <v>2074</v>
      </c>
      <c r="B1140" s="55" t="s">
        <v>2075</v>
      </c>
      <c r="C1140" s="50"/>
    </row>
    <row r="1141" spans="1:3">
      <c r="A1141" s="55" t="s">
        <v>2076</v>
      </c>
      <c r="B1141" s="55" t="s">
        <v>2077</v>
      </c>
      <c r="C1141" s="50"/>
    </row>
    <row r="1142" spans="1:3">
      <c r="A1142" s="55" t="s">
        <v>2078</v>
      </c>
      <c r="B1142" s="55" t="s">
        <v>2079</v>
      </c>
      <c r="C1142" s="50"/>
    </row>
    <row r="1143" spans="1:3">
      <c r="A1143" s="55" t="s">
        <v>2080</v>
      </c>
      <c r="B1143" s="55" t="s">
        <v>2081</v>
      </c>
      <c r="C1143" s="50"/>
    </row>
    <row r="1144" spans="1:3">
      <c r="A1144" s="53" t="s">
        <v>2082</v>
      </c>
      <c r="B1144" s="53" t="s">
        <v>2083</v>
      </c>
      <c r="C1144" s="54"/>
    </row>
    <row r="1145" spans="1:3">
      <c r="A1145" s="55" t="s">
        <v>2084</v>
      </c>
      <c r="B1145" s="55" t="s">
        <v>2085</v>
      </c>
      <c r="C1145" s="50"/>
    </row>
    <row r="1146" spans="1:3">
      <c r="A1146" s="55" t="s">
        <v>2086</v>
      </c>
      <c r="B1146" s="55" t="s">
        <v>2087</v>
      </c>
      <c r="C1146" s="50"/>
    </row>
    <row r="1147" spans="1:3">
      <c r="A1147" s="55" t="s">
        <v>2088</v>
      </c>
      <c r="B1147" s="55" t="s">
        <v>2089</v>
      </c>
      <c r="C1147" s="50"/>
    </row>
    <row r="1148" spans="1:3">
      <c r="A1148" s="55" t="s">
        <v>2090</v>
      </c>
      <c r="B1148" s="55" t="s">
        <v>2091</v>
      </c>
      <c r="C1148" s="50"/>
    </row>
    <row r="1149" spans="1:3">
      <c r="A1149" s="55" t="s">
        <v>2092</v>
      </c>
      <c r="B1149" s="55" t="s">
        <v>2093</v>
      </c>
      <c r="C1149" s="50"/>
    </row>
    <row r="1150" spans="1:3">
      <c r="A1150" s="53" t="s">
        <v>2094</v>
      </c>
      <c r="B1150" s="53" t="s">
        <v>2095</v>
      </c>
      <c r="C1150" s="54"/>
    </row>
    <row r="1151" spans="1:3">
      <c r="A1151" s="55" t="s">
        <v>2096</v>
      </c>
      <c r="B1151" s="55" t="s">
        <v>2097</v>
      </c>
      <c r="C1151" s="50"/>
    </row>
    <row r="1152" spans="1:3">
      <c r="A1152" s="55" t="s">
        <v>2098</v>
      </c>
      <c r="B1152" s="55" t="s">
        <v>2099</v>
      </c>
      <c r="C1152" s="50"/>
    </row>
    <row r="1153" spans="1:3">
      <c r="A1153" s="55" t="s">
        <v>2100</v>
      </c>
      <c r="B1153" s="55" t="s">
        <v>2101</v>
      </c>
      <c r="C1153" s="50"/>
    </row>
    <row r="1154" spans="1:3">
      <c r="A1154" s="55" t="s">
        <v>2102</v>
      </c>
      <c r="B1154" s="55" t="s">
        <v>2103</v>
      </c>
      <c r="C1154" s="50"/>
    </row>
    <row r="1155" spans="1:3">
      <c r="A1155" s="53" t="s">
        <v>2104</v>
      </c>
      <c r="B1155" s="53" t="s">
        <v>2105</v>
      </c>
      <c r="C1155" s="54"/>
    </row>
    <row r="1156" spans="1:3">
      <c r="A1156" s="55" t="s">
        <v>2106</v>
      </c>
      <c r="B1156" s="55" t="s">
        <v>2107</v>
      </c>
      <c r="C1156" s="50"/>
    </row>
    <row r="1157" spans="1:3">
      <c r="A1157" s="55" t="s">
        <v>2108</v>
      </c>
      <c r="B1157" s="55" t="s">
        <v>2109</v>
      </c>
      <c r="C1157" s="50"/>
    </row>
    <row r="1158" spans="1:3">
      <c r="A1158" s="51" t="s">
        <v>2110</v>
      </c>
      <c r="B1158" s="51" t="s">
        <v>2111</v>
      </c>
      <c r="C1158" s="52"/>
    </row>
    <row r="1159" spans="1:3">
      <c r="A1159" s="55" t="s">
        <v>2112</v>
      </c>
      <c r="B1159" s="55" t="s">
        <v>2113</v>
      </c>
      <c r="C1159" s="50"/>
    </row>
    <row r="1160" spans="1:3">
      <c r="A1160" s="55" t="s">
        <v>2114</v>
      </c>
      <c r="B1160" s="55" t="s">
        <v>2115</v>
      </c>
      <c r="C1160" s="50"/>
    </row>
    <row r="1161" spans="1:3">
      <c r="A1161" s="55" t="s">
        <v>2116</v>
      </c>
      <c r="B1161" s="55" t="s">
        <v>2117</v>
      </c>
      <c r="C1161" s="50"/>
    </row>
    <row r="1162" spans="1:3">
      <c r="A1162" s="55" t="s">
        <v>2118</v>
      </c>
      <c r="B1162" s="55" t="s">
        <v>2119</v>
      </c>
      <c r="C1162" s="50"/>
    </row>
    <row r="1163" spans="1:3">
      <c r="A1163" s="55" t="s">
        <v>2120</v>
      </c>
      <c r="B1163" s="55" t="s">
        <v>2121</v>
      </c>
      <c r="C1163" s="50"/>
    </row>
    <row r="1164" spans="1:3">
      <c r="A1164" s="55" t="s">
        <v>2122</v>
      </c>
      <c r="B1164" s="55" t="s">
        <v>1610</v>
      </c>
      <c r="C1164" s="50"/>
    </row>
    <row r="1165" spans="1:3">
      <c r="A1165" s="55" t="s">
        <v>2123</v>
      </c>
      <c r="B1165" s="55" t="s">
        <v>2124</v>
      </c>
      <c r="C1165" s="50"/>
    </row>
    <row r="1166" spans="1:3">
      <c r="A1166" s="55" t="s">
        <v>2125</v>
      </c>
      <c r="B1166" s="55" t="s">
        <v>2126</v>
      </c>
      <c r="C1166" s="50"/>
    </row>
    <row r="1167" spans="1:3">
      <c r="A1167" s="55" t="s">
        <v>2127</v>
      </c>
      <c r="B1167" s="55" t="s">
        <v>67</v>
      </c>
      <c r="C1167" s="50"/>
    </row>
    <row r="1168" spans="1:3">
      <c r="A1168" s="51" t="s">
        <v>2128</v>
      </c>
      <c r="B1168" s="51" t="s">
        <v>2129</v>
      </c>
      <c r="C1168" s="52">
        <f>C1169+C1196+C1211</f>
        <v>2586</v>
      </c>
    </row>
    <row r="1169" spans="1:3">
      <c r="A1169" s="53" t="s">
        <v>2130</v>
      </c>
      <c r="B1169" s="53" t="s">
        <v>2131</v>
      </c>
      <c r="C1169" s="54">
        <f>SUM(C1170:C1195)</f>
        <v>236</v>
      </c>
    </row>
    <row r="1170" spans="1:3">
      <c r="A1170" s="55" t="s">
        <v>2132</v>
      </c>
      <c r="B1170" s="55" t="s">
        <v>84</v>
      </c>
      <c r="C1170" s="50"/>
    </row>
    <row r="1171" spans="1:3">
      <c r="A1171" s="55" t="s">
        <v>2133</v>
      </c>
      <c r="B1171" s="55" t="s">
        <v>86</v>
      </c>
      <c r="C1171" s="50"/>
    </row>
    <row r="1172" spans="1:3">
      <c r="A1172" s="55" t="s">
        <v>2134</v>
      </c>
      <c r="B1172" s="55" t="s">
        <v>88</v>
      </c>
      <c r="C1172" s="50"/>
    </row>
    <row r="1173" spans="1:3">
      <c r="A1173" s="55" t="s">
        <v>2135</v>
      </c>
      <c r="B1173" s="55" t="s">
        <v>2136</v>
      </c>
      <c r="C1173" s="50"/>
    </row>
    <row r="1174" spans="1:3">
      <c r="A1174" s="55" t="s">
        <v>2137</v>
      </c>
      <c r="B1174" s="55" t="s">
        <v>2138</v>
      </c>
      <c r="C1174" s="50"/>
    </row>
    <row r="1175" spans="1:3">
      <c r="A1175" s="55" t="s">
        <v>2139</v>
      </c>
      <c r="B1175" s="55" t="s">
        <v>2140</v>
      </c>
      <c r="C1175" s="50"/>
    </row>
    <row r="1176" spans="1:3">
      <c r="A1176" s="55" t="s">
        <v>2141</v>
      </c>
      <c r="B1176" s="55" t="s">
        <v>2142</v>
      </c>
      <c r="C1176" s="50"/>
    </row>
    <row r="1177" spans="1:3">
      <c r="A1177" s="55" t="s">
        <v>2143</v>
      </c>
      <c r="B1177" s="55" t="s">
        <v>2144</v>
      </c>
      <c r="C1177" s="50"/>
    </row>
    <row r="1178" spans="1:3">
      <c r="A1178" s="55" t="s">
        <v>2145</v>
      </c>
      <c r="B1178" s="55" t="s">
        <v>2146</v>
      </c>
      <c r="C1178" s="50"/>
    </row>
    <row r="1179" spans="1:3">
      <c r="A1179" s="55" t="s">
        <v>2147</v>
      </c>
      <c r="B1179" s="55" t="s">
        <v>2148</v>
      </c>
      <c r="C1179" s="50"/>
    </row>
    <row r="1180" spans="1:3">
      <c r="A1180" s="55" t="s">
        <v>2149</v>
      </c>
      <c r="B1180" s="55" t="s">
        <v>2150</v>
      </c>
      <c r="C1180" s="50"/>
    </row>
    <row r="1181" spans="1:3">
      <c r="A1181" s="55" t="s">
        <v>2151</v>
      </c>
      <c r="B1181" s="55" t="s">
        <v>2152</v>
      </c>
      <c r="C1181" s="50"/>
    </row>
    <row r="1182" spans="1:3">
      <c r="A1182" s="55" t="s">
        <v>2153</v>
      </c>
      <c r="B1182" s="55" t="s">
        <v>2154</v>
      </c>
      <c r="C1182" s="50"/>
    </row>
    <row r="1183" spans="1:3">
      <c r="A1183" s="55" t="s">
        <v>2155</v>
      </c>
      <c r="B1183" s="55" t="s">
        <v>2156</v>
      </c>
      <c r="C1183" s="50"/>
    </row>
    <row r="1184" spans="1:3">
      <c r="A1184" s="55" t="s">
        <v>2157</v>
      </c>
      <c r="B1184" s="55" t="s">
        <v>2158</v>
      </c>
      <c r="C1184" s="50"/>
    </row>
    <row r="1185" spans="1:3">
      <c r="A1185" s="55" t="s">
        <v>2159</v>
      </c>
      <c r="B1185" s="55" t="s">
        <v>2160</v>
      </c>
      <c r="C1185" s="50"/>
    </row>
    <row r="1186" spans="1:3">
      <c r="A1186" s="55" t="s">
        <v>2161</v>
      </c>
      <c r="B1186" s="55" t="s">
        <v>2162</v>
      </c>
      <c r="C1186" s="50"/>
    </row>
    <row r="1187" spans="1:3">
      <c r="A1187" s="55" t="s">
        <v>2163</v>
      </c>
      <c r="B1187" s="55" t="s">
        <v>2164</v>
      </c>
      <c r="C1187" s="50"/>
    </row>
    <row r="1188" spans="1:3">
      <c r="A1188" s="55" t="s">
        <v>2165</v>
      </c>
      <c r="B1188" s="55" t="s">
        <v>2166</v>
      </c>
      <c r="C1188" s="50"/>
    </row>
    <row r="1189" spans="1:3">
      <c r="A1189" s="55" t="s">
        <v>2167</v>
      </c>
      <c r="B1189" s="55" t="s">
        <v>2168</v>
      </c>
      <c r="C1189" s="50"/>
    </row>
    <row r="1190" spans="1:3">
      <c r="A1190" s="55" t="s">
        <v>2169</v>
      </c>
      <c r="B1190" s="55" t="s">
        <v>2170</v>
      </c>
      <c r="C1190" s="50"/>
    </row>
    <row r="1191" spans="1:3">
      <c r="A1191" s="55" t="s">
        <v>2171</v>
      </c>
      <c r="B1191" s="55" t="s">
        <v>2172</v>
      </c>
      <c r="C1191" s="50"/>
    </row>
    <row r="1192" spans="1:3">
      <c r="A1192" s="55" t="s">
        <v>2173</v>
      </c>
      <c r="B1192" s="55" t="s">
        <v>2174</v>
      </c>
      <c r="C1192" s="50"/>
    </row>
    <row r="1193" spans="1:3">
      <c r="A1193" s="55" t="s">
        <v>2175</v>
      </c>
      <c r="B1193" s="55" t="s">
        <v>2176</v>
      </c>
      <c r="C1193" s="50"/>
    </row>
    <row r="1194" spans="1:3">
      <c r="A1194" s="55" t="s">
        <v>2177</v>
      </c>
      <c r="B1194" s="55" t="s">
        <v>102</v>
      </c>
      <c r="C1194" s="50"/>
    </row>
    <row r="1195" spans="1:3">
      <c r="A1195" s="55" t="s">
        <v>2178</v>
      </c>
      <c r="B1195" s="55" t="s">
        <v>2179</v>
      </c>
      <c r="C1195" s="50">
        <v>236</v>
      </c>
    </row>
    <row r="1196" spans="1:3">
      <c r="A1196" s="53" t="s">
        <v>2180</v>
      </c>
      <c r="B1196" s="53" t="s">
        <v>2181</v>
      </c>
      <c r="C1196" s="54">
        <f>SUM(C1197:C1210)</f>
        <v>0</v>
      </c>
    </row>
    <row r="1197" spans="1:3">
      <c r="A1197" s="55" t="s">
        <v>2182</v>
      </c>
      <c r="B1197" s="55" t="s">
        <v>84</v>
      </c>
      <c r="C1197" s="50"/>
    </row>
    <row r="1198" spans="1:3">
      <c r="A1198" s="55" t="s">
        <v>2183</v>
      </c>
      <c r="B1198" s="55" t="s">
        <v>86</v>
      </c>
      <c r="C1198" s="50"/>
    </row>
    <row r="1199" spans="1:3">
      <c r="A1199" s="55" t="s">
        <v>2184</v>
      </c>
      <c r="B1199" s="55" t="s">
        <v>88</v>
      </c>
      <c r="C1199" s="50"/>
    </row>
    <row r="1200" spans="1:3">
      <c r="A1200" s="55" t="s">
        <v>2185</v>
      </c>
      <c r="B1200" s="55" t="s">
        <v>2186</v>
      </c>
      <c r="C1200" s="50"/>
    </row>
    <row r="1201" spans="1:3">
      <c r="A1201" s="55" t="s">
        <v>2187</v>
      </c>
      <c r="B1201" s="55" t="s">
        <v>2188</v>
      </c>
      <c r="C1201" s="50"/>
    </row>
    <row r="1202" spans="1:3">
      <c r="A1202" s="55" t="s">
        <v>2189</v>
      </c>
      <c r="B1202" s="55" t="s">
        <v>2190</v>
      </c>
      <c r="C1202" s="50"/>
    </row>
    <row r="1203" spans="1:3">
      <c r="A1203" s="55" t="s">
        <v>2191</v>
      </c>
      <c r="B1203" s="55" t="s">
        <v>2192</v>
      </c>
      <c r="C1203" s="50"/>
    </row>
    <row r="1204" spans="1:3">
      <c r="A1204" s="55" t="s">
        <v>2193</v>
      </c>
      <c r="B1204" s="55" t="s">
        <v>2194</v>
      </c>
      <c r="C1204" s="50"/>
    </row>
    <row r="1205" spans="1:3">
      <c r="A1205" s="55" t="s">
        <v>2195</v>
      </c>
      <c r="B1205" s="55" t="s">
        <v>2196</v>
      </c>
      <c r="C1205" s="50"/>
    </row>
    <row r="1206" spans="1:3">
      <c r="A1206" s="55" t="s">
        <v>2197</v>
      </c>
      <c r="B1206" s="55" t="s">
        <v>2198</v>
      </c>
      <c r="C1206" s="50"/>
    </row>
    <row r="1207" spans="1:3">
      <c r="A1207" s="55" t="s">
        <v>2199</v>
      </c>
      <c r="B1207" s="55" t="s">
        <v>2200</v>
      </c>
      <c r="C1207" s="50"/>
    </row>
    <row r="1208" spans="1:3">
      <c r="A1208" s="55" t="s">
        <v>2201</v>
      </c>
      <c r="B1208" s="55" t="s">
        <v>2202</v>
      </c>
      <c r="C1208" s="50"/>
    </row>
    <row r="1209" spans="1:3">
      <c r="A1209" s="55" t="s">
        <v>2203</v>
      </c>
      <c r="B1209" s="55" t="s">
        <v>2204</v>
      </c>
      <c r="C1209" s="50"/>
    </row>
    <row r="1210" spans="1:3">
      <c r="A1210" s="55" t="s">
        <v>2205</v>
      </c>
      <c r="B1210" s="55" t="s">
        <v>2206</v>
      </c>
      <c r="C1210" s="50"/>
    </row>
    <row r="1211" spans="1:3">
      <c r="A1211" s="53" t="s">
        <v>2207</v>
      </c>
      <c r="B1211" s="53" t="s">
        <v>2208</v>
      </c>
      <c r="C1211" s="54">
        <f>SUM(C1212)</f>
        <v>2350</v>
      </c>
    </row>
    <row r="1212" spans="1:3">
      <c r="A1212" s="55" t="s">
        <v>2209</v>
      </c>
      <c r="B1212" s="55" t="s">
        <v>2210</v>
      </c>
      <c r="C1212" s="50">
        <v>2350</v>
      </c>
    </row>
    <row r="1213" spans="1:3">
      <c r="A1213" s="51" t="s">
        <v>2211</v>
      </c>
      <c r="B1213" s="51" t="s">
        <v>2212</v>
      </c>
      <c r="C1213" s="52">
        <f>C1214+C1226+C1230</f>
        <v>49197</v>
      </c>
    </row>
    <row r="1214" spans="1:3">
      <c r="A1214" s="53" t="s">
        <v>2213</v>
      </c>
      <c r="B1214" s="53" t="s">
        <v>2214</v>
      </c>
      <c r="C1214" s="54">
        <f>SUM(C1215:C1225)</f>
        <v>41269.87</v>
      </c>
    </row>
    <row r="1215" spans="1:3">
      <c r="A1215" s="55" t="s">
        <v>2215</v>
      </c>
      <c r="B1215" s="55" t="s">
        <v>2216</v>
      </c>
      <c r="C1215" s="50"/>
    </row>
    <row r="1216" spans="1:3">
      <c r="A1216" s="55" t="s">
        <v>2217</v>
      </c>
      <c r="B1216" s="55" t="s">
        <v>2218</v>
      </c>
      <c r="C1216" s="50"/>
    </row>
    <row r="1217" spans="1:3">
      <c r="A1217" s="55" t="s">
        <v>2219</v>
      </c>
      <c r="B1217" s="55" t="s">
        <v>2220</v>
      </c>
      <c r="C1217" s="50">
        <v>10000</v>
      </c>
    </row>
    <row r="1218" spans="1:3">
      <c r="A1218" s="55" t="s">
        <v>2221</v>
      </c>
      <c r="B1218" s="55" t="s">
        <v>2222</v>
      </c>
      <c r="C1218" s="50"/>
    </row>
    <row r="1219" spans="1:3">
      <c r="A1219" s="55" t="s">
        <v>2223</v>
      </c>
      <c r="B1219" s="55" t="s">
        <v>2224</v>
      </c>
      <c r="C1219" s="50"/>
    </row>
    <row r="1220" spans="1:3">
      <c r="A1220" s="55" t="s">
        <v>2225</v>
      </c>
      <c r="B1220" s="55" t="s">
        <v>2226</v>
      </c>
      <c r="C1220" s="50"/>
    </row>
    <row r="1221" spans="1:3">
      <c r="A1221" s="55" t="s">
        <v>2227</v>
      </c>
      <c r="B1221" s="55" t="s">
        <v>2228</v>
      </c>
      <c r="C1221" s="50"/>
    </row>
    <row r="1222" spans="1:3">
      <c r="A1222" s="55" t="s">
        <v>2229</v>
      </c>
      <c r="B1222" s="55" t="s">
        <v>2230</v>
      </c>
      <c r="C1222" s="50"/>
    </row>
    <row r="1223" spans="1:3">
      <c r="A1223" s="55" t="s">
        <v>2231</v>
      </c>
      <c r="B1223" s="55" t="s">
        <v>2232</v>
      </c>
      <c r="C1223" s="50"/>
    </row>
    <row r="1224" spans="1:3">
      <c r="A1224" s="55" t="s">
        <v>2233</v>
      </c>
      <c r="B1224" s="55" t="s">
        <v>2234</v>
      </c>
      <c r="C1224" s="50"/>
    </row>
    <row r="1225" spans="1:3">
      <c r="A1225" s="55" t="s">
        <v>2235</v>
      </c>
      <c r="B1225" s="55" t="s">
        <v>2236</v>
      </c>
      <c r="C1225" s="50">
        <v>31269.87</v>
      </c>
    </row>
    <row r="1226" spans="1:3">
      <c r="A1226" s="53" t="s">
        <v>2237</v>
      </c>
      <c r="B1226" s="53" t="s">
        <v>2238</v>
      </c>
      <c r="C1226" s="54">
        <f>SUM(C1227:C1229)</f>
        <v>7927.13</v>
      </c>
    </row>
    <row r="1227" spans="1:3">
      <c r="A1227" s="55" t="s">
        <v>2239</v>
      </c>
      <c r="B1227" s="55" t="s">
        <v>2240</v>
      </c>
      <c r="C1227" s="50">
        <v>7927.13</v>
      </c>
    </row>
    <row r="1228" spans="1:3">
      <c r="A1228" s="55" t="s">
        <v>2241</v>
      </c>
      <c r="B1228" s="55" t="s">
        <v>2242</v>
      </c>
      <c r="C1228" s="50"/>
    </row>
    <row r="1229" spans="1:3">
      <c r="A1229" s="55" t="s">
        <v>2243</v>
      </c>
      <c r="B1229" s="55" t="s">
        <v>2244</v>
      </c>
      <c r="C1229" s="50"/>
    </row>
    <row r="1230" spans="1:3">
      <c r="A1230" s="53" t="s">
        <v>2245</v>
      </c>
      <c r="B1230" s="53" t="s">
        <v>2246</v>
      </c>
      <c r="C1230" s="54">
        <f>SUM(C1231:C1233)</f>
        <v>0</v>
      </c>
    </row>
    <row r="1231" spans="1:3">
      <c r="A1231" s="55" t="s">
        <v>2247</v>
      </c>
      <c r="B1231" s="55" t="s">
        <v>2248</v>
      </c>
      <c r="C1231" s="50"/>
    </row>
    <row r="1232" spans="1:3">
      <c r="A1232" s="55" t="s">
        <v>2249</v>
      </c>
      <c r="B1232" s="55" t="s">
        <v>2250</v>
      </c>
      <c r="C1232" s="50"/>
    </row>
    <row r="1233" spans="1:3">
      <c r="A1233" s="55" t="s">
        <v>2251</v>
      </c>
      <c r="B1233" s="55" t="s">
        <v>2252</v>
      </c>
      <c r="C1233" s="50"/>
    </row>
    <row r="1234" spans="1:3">
      <c r="A1234" s="51" t="s">
        <v>2253</v>
      </c>
      <c r="B1234" s="51" t="s">
        <v>2254</v>
      </c>
      <c r="C1234" s="52">
        <f>C1235+C1253+C1259+C1265</f>
        <v>0</v>
      </c>
    </row>
    <row r="1235" spans="1:3">
      <c r="A1235" s="53" t="s">
        <v>2255</v>
      </c>
      <c r="B1235" s="53" t="s">
        <v>2256</v>
      </c>
      <c r="C1235" s="54">
        <f>SUM(C1236:C1252)</f>
        <v>0</v>
      </c>
    </row>
    <row r="1236" spans="1:3">
      <c r="A1236" s="55" t="s">
        <v>2257</v>
      </c>
      <c r="B1236" s="55" t="s">
        <v>84</v>
      </c>
      <c r="C1236" s="50"/>
    </row>
    <row r="1237" spans="1:3">
      <c r="A1237" s="55" t="s">
        <v>2258</v>
      </c>
      <c r="B1237" s="55" t="s">
        <v>86</v>
      </c>
      <c r="C1237" s="50"/>
    </row>
    <row r="1238" spans="1:3">
      <c r="A1238" s="55" t="s">
        <v>2259</v>
      </c>
      <c r="B1238" s="55" t="s">
        <v>88</v>
      </c>
      <c r="C1238" s="50"/>
    </row>
    <row r="1239" spans="1:3">
      <c r="A1239" s="55" t="s">
        <v>2260</v>
      </c>
      <c r="B1239" s="55" t="s">
        <v>2261</v>
      </c>
      <c r="C1239" s="50"/>
    </row>
    <row r="1240" spans="1:3">
      <c r="A1240" s="55" t="s">
        <v>2262</v>
      </c>
      <c r="B1240" s="55" t="s">
        <v>2263</v>
      </c>
      <c r="C1240" s="50"/>
    </row>
    <row r="1241" spans="1:3">
      <c r="A1241" s="55" t="s">
        <v>2264</v>
      </c>
      <c r="B1241" s="55" t="s">
        <v>2265</v>
      </c>
      <c r="C1241" s="50"/>
    </row>
    <row r="1242" spans="1:3">
      <c r="A1242" s="55" t="s">
        <v>2266</v>
      </c>
      <c r="B1242" s="55" t="s">
        <v>2267</v>
      </c>
      <c r="C1242" s="50"/>
    </row>
    <row r="1243" spans="1:3">
      <c r="A1243" s="55" t="s">
        <v>2268</v>
      </c>
      <c r="B1243" s="55" t="s">
        <v>2269</v>
      </c>
      <c r="C1243" s="50"/>
    </row>
    <row r="1244" spans="1:3">
      <c r="A1244" s="55" t="s">
        <v>2270</v>
      </c>
      <c r="B1244" s="55" t="s">
        <v>2271</v>
      </c>
      <c r="C1244" s="50"/>
    </row>
    <row r="1245" spans="1:3">
      <c r="A1245" s="55" t="s">
        <v>2272</v>
      </c>
      <c r="B1245" s="55" t="s">
        <v>2273</v>
      </c>
      <c r="C1245" s="50"/>
    </row>
    <row r="1246" spans="1:3">
      <c r="A1246" s="55" t="s">
        <v>2274</v>
      </c>
      <c r="B1246" s="55" t="s">
        <v>2275</v>
      </c>
      <c r="C1246" s="50"/>
    </row>
    <row r="1247" spans="1:3">
      <c r="A1247" s="55" t="s">
        <v>2276</v>
      </c>
      <c r="B1247" s="55" t="s">
        <v>2277</v>
      </c>
      <c r="C1247" s="50"/>
    </row>
    <row r="1248" spans="1:3">
      <c r="A1248" s="55" t="s">
        <v>2278</v>
      </c>
      <c r="B1248" s="55" t="s">
        <v>2279</v>
      </c>
      <c r="C1248" s="50"/>
    </row>
    <row r="1249" spans="1:3">
      <c r="A1249" s="55" t="s">
        <v>2280</v>
      </c>
      <c r="B1249" s="55" t="s">
        <v>2281</v>
      </c>
      <c r="C1249" s="50"/>
    </row>
    <row r="1250" spans="1:3">
      <c r="A1250" s="55" t="s">
        <v>2282</v>
      </c>
      <c r="B1250" s="55" t="s">
        <v>2283</v>
      </c>
      <c r="C1250" s="50"/>
    </row>
    <row r="1251" spans="1:3">
      <c r="A1251" s="55" t="s">
        <v>2284</v>
      </c>
      <c r="B1251" s="55" t="s">
        <v>102</v>
      </c>
      <c r="C1251" s="50"/>
    </row>
    <row r="1252" spans="1:3">
      <c r="A1252" s="55" t="s">
        <v>2285</v>
      </c>
      <c r="B1252" s="55" t="s">
        <v>2286</v>
      </c>
      <c r="C1252" s="50"/>
    </row>
    <row r="1253" spans="1:3">
      <c r="A1253" s="53" t="s">
        <v>2287</v>
      </c>
      <c r="B1253" s="53" t="s">
        <v>2288</v>
      </c>
      <c r="C1253" s="54">
        <f>SUM(C1254:C1258)</f>
        <v>0</v>
      </c>
    </row>
    <row r="1254" spans="1:3">
      <c r="A1254" s="55" t="s">
        <v>2289</v>
      </c>
      <c r="B1254" s="55" t="s">
        <v>2290</v>
      </c>
      <c r="C1254" s="50"/>
    </row>
    <row r="1255" spans="1:3">
      <c r="A1255" s="55" t="s">
        <v>2291</v>
      </c>
      <c r="B1255" s="55" t="s">
        <v>2292</v>
      </c>
      <c r="C1255" s="50"/>
    </row>
    <row r="1256" spans="1:3">
      <c r="A1256" s="55" t="s">
        <v>2293</v>
      </c>
      <c r="B1256" s="55" t="s">
        <v>2294</v>
      </c>
      <c r="C1256" s="50"/>
    </row>
    <row r="1257" spans="1:3">
      <c r="A1257" s="55" t="s">
        <v>2295</v>
      </c>
      <c r="B1257" s="55" t="s">
        <v>2296</v>
      </c>
      <c r="C1257" s="50"/>
    </row>
    <row r="1258" spans="1:3">
      <c r="A1258" s="55" t="s">
        <v>2297</v>
      </c>
      <c r="B1258" s="55" t="s">
        <v>2298</v>
      </c>
      <c r="C1258" s="50"/>
    </row>
    <row r="1259" spans="1:3">
      <c r="A1259" s="53" t="s">
        <v>2299</v>
      </c>
      <c r="B1259" s="53" t="s">
        <v>2300</v>
      </c>
      <c r="C1259" s="54">
        <f>SUM(C1260:C1264)</f>
        <v>0</v>
      </c>
    </row>
    <row r="1260" spans="1:3">
      <c r="A1260" s="55" t="s">
        <v>2301</v>
      </c>
      <c r="B1260" s="55" t="s">
        <v>2302</v>
      </c>
      <c r="C1260" s="50"/>
    </row>
    <row r="1261" spans="1:3">
      <c r="A1261" s="55" t="s">
        <v>2303</v>
      </c>
      <c r="B1261" s="55" t="s">
        <v>2304</v>
      </c>
      <c r="C1261" s="50"/>
    </row>
    <row r="1262" spans="1:3">
      <c r="A1262" s="55" t="s">
        <v>2305</v>
      </c>
      <c r="B1262" s="55" t="s">
        <v>2306</v>
      </c>
      <c r="C1262" s="50"/>
    </row>
    <row r="1263" spans="1:3">
      <c r="A1263" s="55" t="s">
        <v>2307</v>
      </c>
      <c r="B1263" s="55" t="s">
        <v>2308</v>
      </c>
      <c r="C1263" s="50"/>
    </row>
    <row r="1264" spans="1:3">
      <c r="A1264" s="55" t="s">
        <v>2309</v>
      </c>
      <c r="B1264" s="55" t="s">
        <v>2310</v>
      </c>
      <c r="C1264" s="50"/>
    </row>
    <row r="1265" spans="1:3">
      <c r="A1265" s="53" t="s">
        <v>2311</v>
      </c>
      <c r="B1265" s="53" t="s">
        <v>2312</v>
      </c>
      <c r="C1265" s="54">
        <f>SUM(C1266:C1277)</f>
        <v>0</v>
      </c>
    </row>
    <row r="1266" spans="1:3">
      <c r="A1266" s="55" t="s">
        <v>2313</v>
      </c>
      <c r="B1266" s="55" t="s">
        <v>2314</v>
      </c>
      <c r="C1266" s="50"/>
    </row>
    <row r="1267" spans="1:3">
      <c r="A1267" s="55" t="s">
        <v>2315</v>
      </c>
      <c r="B1267" s="55" t="s">
        <v>2316</v>
      </c>
      <c r="C1267" s="50"/>
    </row>
    <row r="1268" spans="1:3">
      <c r="A1268" s="55" t="s">
        <v>2317</v>
      </c>
      <c r="B1268" s="55" t="s">
        <v>2318</v>
      </c>
      <c r="C1268" s="50"/>
    </row>
    <row r="1269" spans="1:3">
      <c r="A1269" s="55" t="s">
        <v>2319</v>
      </c>
      <c r="B1269" s="55" t="s">
        <v>2320</v>
      </c>
      <c r="C1269" s="50"/>
    </row>
    <row r="1270" spans="1:3">
      <c r="A1270" s="55" t="s">
        <v>2321</v>
      </c>
      <c r="B1270" s="55" t="s">
        <v>2322</v>
      </c>
      <c r="C1270" s="50"/>
    </row>
    <row r="1271" spans="1:3">
      <c r="A1271" s="55" t="s">
        <v>2323</v>
      </c>
      <c r="B1271" s="55" t="s">
        <v>2324</v>
      </c>
      <c r="C1271" s="50"/>
    </row>
    <row r="1272" spans="1:3">
      <c r="A1272" s="55" t="s">
        <v>2325</v>
      </c>
      <c r="B1272" s="55" t="s">
        <v>2326</v>
      </c>
      <c r="C1272" s="50"/>
    </row>
    <row r="1273" spans="1:3">
      <c r="A1273" s="55" t="s">
        <v>2327</v>
      </c>
      <c r="B1273" s="55" t="s">
        <v>2328</v>
      </c>
      <c r="C1273" s="50"/>
    </row>
    <row r="1274" spans="1:3">
      <c r="A1274" s="55" t="s">
        <v>2329</v>
      </c>
      <c r="B1274" s="55" t="s">
        <v>2330</v>
      </c>
      <c r="C1274" s="50"/>
    </row>
    <row r="1275" spans="1:3">
      <c r="A1275" s="55" t="s">
        <v>2331</v>
      </c>
      <c r="B1275" s="55" t="s">
        <v>2332</v>
      </c>
      <c r="C1275" s="50"/>
    </row>
    <row r="1276" spans="1:3">
      <c r="A1276" s="55" t="s">
        <v>2333</v>
      </c>
      <c r="B1276" s="55" t="s">
        <v>2334</v>
      </c>
      <c r="C1276" s="50"/>
    </row>
    <row r="1277" spans="1:3">
      <c r="A1277" s="55" t="s">
        <v>2335</v>
      </c>
      <c r="B1277" s="55" t="s">
        <v>2336</v>
      </c>
      <c r="C1277" s="50"/>
    </row>
    <row r="1278" spans="1:3">
      <c r="A1278" s="51" t="s">
        <v>2337</v>
      </c>
      <c r="B1278" s="51" t="s">
        <v>2338</v>
      </c>
      <c r="C1278" s="52">
        <f>C1279+C1290+C1297+C1305+C1318+C1322+C1326</f>
        <v>1684</v>
      </c>
    </row>
    <row r="1279" spans="1:3">
      <c r="A1279" s="53" t="s">
        <v>2339</v>
      </c>
      <c r="B1279" s="53" t="s">
        <v>2340</v>
      </c>
      <c r="C1279" s="54">
        <f>SUM(C1280:C1289)</f>
        <v>638.48</v>
      </c>
    </row>
    <row r="1280" spans="1:3">
      <c r="A1280" s="55" t="s">
        <v>2341</v>
      </c>
      <c r="B1280" s="55" t="s">
        <v>84</v>
      </c>
      <c r="C1280" s="50">
        <v>356.59</v>
      </c>
    </row>
    <row r="1281" spans="1:3">
      <c r="A1281" s="55" t="s">
        <v>2342</v>
      </c>
      <c r="B1281" s="55" t="s">
        <v>86</v>
      </c>
      <c r="C1281" s="50"/>
    </row>
    <row r="1282" spans="1:3">
      <c r="A1282" s="55" t="s">
        <v>2343</v>
      </c>
      <c r="B1282" s="55" t="s">
        <v>88</v>
      </c>
      <c r="C1282" s="50"/>
    </row>
    <row r="1283" spans="1:3">
      <c r="A1283" s="55" t="s">
        <v>2344</v>
      </c>
      <c r="B1283" s="55" t="s">
        <v>2345</v>
      </c>
      <c r="C1283" s="50"/>
    </row>
    <row r="1284" spans="1:3">
      <c r="A1284" s="55" t="s">
        <v>2346</v>
      </c>
      <c r="B1284" s="55" t="s">
        <v>2347</v>
      </c>
      <c r="C1284" s="50"/>
    </row>
    <row r="1285" spans="1:3">
      <c r="A1285" s="55" t="s">
        <v>2348</v>
      </c>
      <c r="B1285" s="55" t="s">
        <v>2349</v>
      </c>
      <c r="C1285" s="50">
        <v>35.97</v>
      </c>
    </row>
    <row r="1286" spans="1:3">
      <c r="A1286" s="55" t="s">
        <v>2350</v>
      </c>
      <c r="B1286" s="55" t="s">
        <v>2351</v>
      </c>
      <c r="C1286" s="50"/>
    </row>
    <row r="1287" spans="1:3">
      <c r="A1287" s="55" t="s">
        <v>2352</v>
      </c>
      <c r="B1287" s="55" t="s">
        <v>2353</v>
      </c>
      <c r="C1287" s="50">
        <v>15.5</v>
      </c>
    </row>
    <row r="1288" spans="1:3">
      <c r="A1288" s="55" t="s">
        <v>2354</v>
      </c>
      <c r="B1288" s="55" t="s">
        <v>102</v>
      </c>
      <c r="C1288" s="50">
        <v>184.83</v>
      </c>
    </row>
    <row r="1289" spans="1:3">
      <c r="A1289" s="55" t="s">
        <v>2355</v>
      </c>
      <c r="B1289" s="55" t="s">
        <v>2356</v>
      </c>
      <c r="C1289" s="50">
        <v>45.59</v>
      </c>
    </row>
    <row r="1290" spans="1:3">
      <c r="A1290" s="53" t="s">
        <v>2357</v>
      </c>
      <c r="B1290" s="53" t="s">
        <v>2358</v>
      </c>
      <c r="C1290" s="54">
        <f>SUM(C1291:C1296)</f>
        <v>940.42</v>
      </c>
    </row>
    <row r="1291" spans="1:3">
      <c r="A1291" s="55" t="s">
        <v>2359</v>
      </c>
      <c r="B1291" s="55" t="s">
        <v>84</v>
      </c>
      <c r="C1291" s="50"/>
    </row>
    <row r="1292" spans="1:3">
      <c r="A1292" s="55" t="s">
        <v>2360</v>
      </c>
      <c r="B1292" s="55" t="s">
        <v>86</v>
      </c>
      <c r="C1292" s="50"/>
    </row>
    <row r="1293" spans="1:3">
      <c r="A1293" s="55" t="s">
        <v>2361</v>
      </c>
      <c r="B1293" s="55" t="s">
        <v>88</v>
      </c>
      <c r="C1293" s="50"/>
    </row>
    <row r="1294" spans="1:3">
      <c r="A1294" s="55" t="s">
        <v>2362</v>
      </c>
      <c r="B1294" s="55" t="s">
        <v>2363</v>
      </c>
      <c r="C1294" s="50"/>
    </row>
    <row r="1295" spans="1:3">
      <c r="A1295" s="55" t="s">
        <v>2364</v>
      </c>
      <c r="B1295" s="55" t="s">
        <v>102</v>
      </c>
      <c r="C1295" s="50"/>
    </row>
    <row r="1296" spans="1:3">
      <c r="A1296" s="55" t="s">
        <v>2365</v>
      </c>
      <c r="B1296" s="55" t="s">
        <v>2366</v>
      </c>
      <c r="C1296" s="50">
        <v>940.42</v>
      </c>
    </row>
    <row r="1297" spans="1:3">
      <c r="A1297" s="53" t="s">
        <v>2367</v>
      </c>
      <c r="B1297" s="53" t="s">
        <v>2368</v>
      </c>
      <c r="C1297" s="54">
        <f>SUM(C1298:C1304)</f>
        <v>0</v>
      </c>
    </row>
    <row r="1298" spans="1:3">
      <c r="A1298" s="55" t="s">
        <v>2369</v>
      </c>
      <c r="B1298" s="55" t="s">
        <v>84</v>
      </c>
      <c r="C1298" s="50"/>
    </row>
    <row r="1299" spans="1:3">
      <c r="A1299" s="55" t="s">
        <v>2370</v>
      </c>
      <c r="B1299" s="55" t="s">
        <v>86</v>
      </c>
      <c r="C1299" s="50"/>
    </row>
    <row r="1300" spans="1:3">
      <c r="A1300" s="55" t="s">
        <v>2371</v>
      </c>
      <c r="B1300" s="55" t="s">
        <v>88</v>
      </c>
      <c r="C1300" s="50"/>
    </row>
    <row r="1301" spans="1:3">
      <c r="A1301" s="55" t="s">
        <v>2372</v>
      </c>
      <c r="B1301" s="55" t="s">
        <v>2373</v>
      </c>
      <c r="C1301" s="50"/>
    </row>
    <row r="1302" spans="1:3">
      <c r="A1302" s="55" t="s">
        <v>2374</v>
      </c>
      <c r="B1302" s="55" t="s">
        <v>2375</v>
      </c>
      <c r="C1302" s="50"/>
    </row>
    <row r="1303" spans="1:3">
      <c r="A1303" s="55" t="s">
        <v>2376</v>
      </c>
      <c r="B1303" s="55" t="s">
        <v>102</v>
      </c>
      <c r="C1303" s="50"/>
    </row>
    <row r="1304" spans="1:3">
      <c r="A1304" s="55" t="s">
        <v>2377</v>
      </c>
      <c r="B1304" s="55" t="s">
        <v>2378</v>
      </c>
      <c r="C1304" s="50"/>
    </row>
    <row r="1305" spans="1:3">
      <c r="A1305" s="53" t="s">
        <v>2379</v>
      </c>
      <c r="B1305" s="53" t="s">
        <v>2380</v>
      </c>
      <c r="C1305" s="54">
        <f>SUM(C1306:C1317)</f>
        <v>0</v>
      </c>
    </row>
    <row r="1306" spans="1:3">
      <c r="A1306" s="55" t="s">
        <v>2381</v>
      </c>
      <c r="B1306" s="55" t="s">
        <v>84</v>
      </c>
      <c r="C1306" s="50"/>
    </row>
    <row r="1307" spans="1:3">
      <c r="A1307" s="55" t="s">
        <v>2382</v>
      </c>
      <c r="B1307" s="55" t="s">
        <v>86</v>
      </c>
      <c r="C1307" s="50"/>
    </row>
    <row r="1308" spans="1:3">
      <c r="A1308" s="55" t="s">
        <v>2383</v>
      </c>
      <c r="B1308" s="55" t="s">
        <v>88</v>
      </c>
      <c r="C1308" s="50"/>
    </row>
    <row r="1309" spans="1:3">
      <c r="A1309" s="55" t="s">
        <v>2384</v>
      </c>
      <c r="B1309" s="55" t="s">
        <v>2385</v>
      </c>
      <c r="C1309" s="50"/>
    </row>
    <row r="1310" spans="1:3">
      <c r="A1310" s="55" t="s">
        <v>2386</v>
      </c>
      <c r="B1310" s="55" t="s">
        <v>2387</v>
      </c>
      <c r="C1310" s="50"/>
    </row>
    <row r="1311" spans="1:3">
      <c r="A1311" s="55" t="s">
        <v>2388</v>
      </c>
      <c r="B1311" s="55" t="s">
        <v>2389</v>
      </c>
      <c r="C1311" s="50"/>
    </row>
    <row r="1312" spans="1:3">
      <c r="A1312" s="55" t="s">
        <v>2390</v>
      </c>
      <c r="B1312" s="55" t="s">
        <v>2391</v>
      </c>
      <c r="C1312" s="50"/>
    </row>
    <row r="1313" spans="1:3">
      <c r="A1313" s="55" t="s">
        <v>2392</v>
      </c>
      <c r="B1313" s="55" t="s">
        <v>2393</v>
      </c>
      <c r="C1313" s="50"/>
    </row>
    <row r="1314" spans="1:3">
      <c r="A1314" s="55" t="s">
        <v>2394</v>
      </c>
      <c r="B1314" s="55" t="s">
        <v>2395</v>
      </c>
      <c r="C1314" s="50"/>
    </row>
    <row r="1315" spans="1:3">
      <c r="A1315" s="55" t="s">
        <v>2396</v>
      </c>
      <c r="B1315" s="55" t="s">
        <v>2397</v>
      </c>
      <c r="C1315" s="50"/>
    </row>
    <row r="1316" spans="1:3">
      <c r="A1316" s="55" t="s">
        <v>2398</v>
      </c>
      <c r="B1316" s="55" t="s">
        <v>2399</v>
      </c>
      <c r="C1316" s="50"/>
    </row>
    <row r="1317" spans="1:3">
      <c r="A1317" s="55" t="s">
        <v>2400</v>
      </c>
      <c r="B1317" s="55" t="s">
        <v>2401</v>
      </c>
      <c r="C1317" s="50"/>
    </row>
    <row r="1318" spans="1:3">
      <c r="A1318" s="53" t="s">
        <v>2402</v>
      </c>
      <c r="B1318" s="53" t="s">
        <v>2403</v>
      </c>
      <c r="C1318" s="54"/>
    </row>
    <row r="1319" spans="1:3">
      <c r="A1319" s="55" t="s">
        <v>2404</v>
      </c>
      <c r="B1319" s="55" t="s">
        <v>2405</v>
      </c>
      <c r="C1319" s="50"/>
    </row>
    <row r="1320" spans="1:3">
      <c r="A1320" s="55" t="s">
        <v>2406</v>
      </c>
      <c r="B1320" s="55" t="s">
        <v>2407</v>
      </c>
      <c r="C1320" s="50"/>
    </row>
    <row r="1321" spans="1:3">
      <c r="A1321" s="55" t="s">
        <v>2408</v>
      </c>
      <c r="B1321" s="55" t="s">
        <v>2409</v>
      </c>
      <c r="C1321" s="50"/>
    </row>
    <row r="1322" spans="1:3">
      <c r="A1322" s="53" t="s">
        <v>2410</v>
      </c>
      <c r="B1322" s="53" t="s">
        <v>2411</v>
      </c>
      <c r="C1322" s="54"/>
    </row>
    <row r="1323" spans="1:3">
      <c r="A1323" s="55" t="s">
        <v>2412</v>
      </c>
      <c r="B1323" s="55" t="s">
        <v>2413</v>
      </c>
      <c r="C1323" s="50"/>
    </row>
    <row r="1324" spans="1:3">
      <c r="A1324" s="55" t="s">
        <v>2414</v>
      </c>
      <c r="B1324" s="55" t="s">
        <v>2415</v>
      </c>
      <c r="C1324" s="50"/>
    </row>
    <row r="1325" spans="1:3">
      <c r="A1325" s="55" t="s">
        <v>2416</v>
      </c>
      <c r="B1325" s="55" t="s">
        <v>2417</v>
      </c>
      <c r="C1325" s="50"/>
    </row>
    <row r="1326" spans="1:3">
      <c r="A1326" s="53" t="s">
        <v>2418</v>
      </c>
      <c r="B1326" s="53" t="s">
        <v>2419</v>
      </c>
      <c r="C1326" s="54">
        <f>SUM(C1327)</f>
        <v>105.1</v>
      </c>
    </row>
    <row r="1327" spans="1:3">
      <c r="A1327" s="55" t="s">
        <v>2420</v>
      </c>
      <c r="B1327" s="55" t="s">
        <v>2421</v>
      </c>
      <c r="C1327" s="50">
        <v>105.1</v>
      </c>
    </row>
    <row r="1328" spans="1:3">
      <c r="A1328" s="51" t="s">
        <v>2422</v>
      </c>
      <c r="B1328" s="51" t="s">
        <v>2423</v>
      </c>
      <c r="C1328" s="52">
        <v>4000</v>
      </c>
    </row>
    <row r="1329" spans="1:3">
      <c r="A1329" s="51" t="s">
        <v>2424</v>
      </c>
      <c r="B1329" s="51" t="s">
        <v>2425</v>
      </c>
      <c r="C1329" s="52">
        <f>C1330+C1332</f>
        <v>6700</v>
      </c>
    </row>
    <row r="1330" spans="1:3">
      <c r="A1330" s="53" t="s">
        <v>2426</v>
      </c>
      <c r="B1330" s="53" t="s">
        <v>2427</v>
      </c>
      <c r="C1330" s="54">
        <f>C1331</f>
        <v>0</v>
      </c>
    </row>
    <row r="1331" spans="1:3">
      <c r="A1331" s="55" t="s">
        <v>2428</v>
      </c>
      <c r="B1331" s="55" t="s">
        <v>2429</v>
      </c>
      <c r="C1331" s="50"/>
    </row>
    <row r="1332" spans="1:3">
      <c r="A1332" s="53" t="s">
        <v>2430</v>
      </c>
      <c r="B1332" s="53" t="s">
        <v>67</v>
      </c>
      <c r="C1332" s="54">
        <f>C1333</f>
        <v>6700</v>
      </c>
    </row>
    <row r="1333" spans="1:3">
      <c r="A1333" s="55" t="s">
        <v>2431</v>
      </c>
      <c r="B1333" s="55" t="s">
        <v>496</v>
      </c>
      <c r="C1333" s="50">
        <v>6700</v>
      </c>
    </row>
    <row r="1334" spans="1:3">
      <c r="A1334" s="51" t="s">
        <v>2432</v>
      </c>
      <c r="B1334" s="51" t="s">
        <v>2433</v>
      </c>
      <c r="C1334" s="52"/>
    </row>
    <row r="1335" spans="1:3">
      <c r="A1335" s="55" t="s">
        <v>2434</v>
      </c>
      <c r="B1335" s="55" t="s">
        <v>2435</v>
      </c>
      <c r="C1335" s="50"/>
    </row>
    <row r="1336" spans="1:3">
      <c r="A1336" s="55" t="s">
        <v>2436</v>
      </c>
      <c r="B1336" s="55" t="s">
        <v>2437</v>
      </c>
      <c r="C1336" s="50"/>
    </row>
    <row r="1337" spans="1:3">
      <c r="A1337" s="55" t="s">
        <v>2438</v>
      </c>
      <c r="B1337" s="55" t="s">
        <v>2439</v>
      </c>
      <c r="C1337" s="50"/>
    </row>
    <row r="1338" spans="1:3">
      <c r="A1338" s="55" t="s">
        <v>2440</v>
      </c>
      <c r="B1338" s="55" t="s">
        <v>2441</v>
      </c>
      <c r="C1338" s="50"/>
    </row>
    <row r="1339" spans="1:3">
      <c r="A1339" s="55" t="s">
        <v>2442</v>
      </c>
      <c r="B1339" s="55" t="s">
        <v>2443</v>
      </c>
      <c r="C1339" s="50"/>
    </row>
    <row r="1340" spans="1:3">
      <c r="A1340" s="55" t="s">
        <v>2444</v>
      </c>
      <c r="B1340" s="55" t="s">
        <v>2445</v>
      </c>
      <c r="C1340" s="50"/>
    </row>
    <row r="1341" spans="1:3">
      <c r="A1341" s="55" t="s">
        <v>2446</v>
      </c>
      <c r="B1341" s="55" t="s">
        <v>2447</v>
      </c>
      <c r="C1341" s="50"/>
    </row>
    <row r="1342" spans="1:3">
      <c r="A1342" s="55" t="s">
        <v>2448</v>
      </c>
      <c r="B1342" s="55" t="s">
        <v>2449</v>
      </c>
      <c r="C1342" s="50"/>
    </row>
    <row r="1343" spans="1:3">
      <c r="A1343" s="55" t="s">
        <v>2450</v>
      </c>
      <c r="B1343" s="55" t="s">
        <v>2451</v>
      </c>
      <c r="C1343" s="50"/>
    </row>
    <row r="1344" spans="1:3">
      <c r="A1344" s="55" t="s">
        <v>2452</v>
      </c>
      <c r="B1344" s="55" t="s">
        <v>2453</v>
      </c>
      <c r="C1344" s="50"/>
    </row>
    <row r="1345" spans="1:3">
      <c r="A1345" s="55" t="s">
        <v>2454</v>
      </c>
      <c r="B1345" s="55" t="s">
        <v>2455</v>
      </c>
      <c r="C1345" s="50"/>
    </row>
    <row r="1346" spans="1:3">
      <c r="A1346" s="51" t="s">
        <v>2456</v>
      </c>
      <c r="B1346" s="51" t="s">
        <v>68</v>
      </c>
      <c r="C1346" s="52">
        <f>C1347+C1348+C1353</f>
        <v>15000</v>
      </c>
    </row>
    <row r="1347" spans="1:3">
      <c r="A1347" s="53" t="s">
        <v>2457</v>
      </c>
      <c r="B1347" s="53" t="s">
        <v>2458</v>
      </c>
      <c r="C1347" s="54"/>
    </row>
    <row r="1348" spans="1:3">
      <c r="A1348" s="53" t="s">
        <v>2459</v>
      </c>
      <c r="B1348" s="53" t="s">
        <v>2460</v>
      </c>
      <c r="C1348" s="54"/>
    </row>
    <row r="1349" spans="1:3">
      <c r="A1349" s="55" t="s">
        <v>2461</v>
      </c>
      <c r="B1349" s="55" t="s">
        <v>2462</v>
      </c>
      <c r="C1349" s="50"/>
    </row>
    <row r="1350" spans="1:3">
      <c r="A1350" s="55" t="s">
        <v>2463</v>
      </c>
      <c r="B1350" s="55" t="s">
        <v>2464</v>
      </c>
      <c r="C1350" s="50"/>
    </row>
    <row r="1351" spans="1:3">
      <c r="A1351" s="55" t="s">
        <v>2465</v>
      </c>
      <c r="B1351" s="55" t="s">
        <v>2466</v>
      </c>
      <c r="C1351" s="50"/>
    </row>
    <row r="1352" spans="1:3">
      <c r="A1352" s="55" t="s">
        <v>2467</v>
      </c>
      <c r="B1352" s="55" t="s">
        <v>2468</v>
      </c>
      <c r="C1352" s="50"/>
    </row>
    <row r="1353" spans="1:3">
      <c r="A1353" s="53" t="s">
        <v>2469</v>
      </c>
      <c r="B1353" s="53" t="s">
        <v>2470</v>
      </c>
      <c r="C1353" s="54">
        <f>SUM(C1354:C1357)</f>
        <v>15000</v>
      </c>
    </row>
    <row r="1354" spans="1:3">
      <c r="A1354" s="55" t="s">
        <v>2471</v>
      </c>
      <c r="B1354" s="55" t="s">
        <v>2472</v>
      </c>
      <c r="C1354" s="50">
        <v>15000</v>
      </c>
    </row>
    <row r="1355" spans="1:3">
      <c r="A1355" s="55" t="s">
        <v>2473</v>
      </c>
      <c r="B1355" s="55" t="s">
        <v>2474</v>
      </c>
      <c r="C1355" s="50"/>
    </row>
    <row r="1356" spans="1:3">
      <c r="A1356" s="55" t="s">
        <v>2475</v>
      </c>
      <c r="B1356" s="55" t="s">
        <v>2476</v>
      </c>
      <c r="C1356" s="50"/>
    </row>
    <row r="1357" spans="1:3">
      <c r="A1357" s="55" t="s">
        <v>2477</v>
      </c>
      <c r="B1357" s="55" t="s">
        <v>2478</v>
      </c>
      <c r="C1357" s="50"/>
    </row>
    <row r="1358" spans="1:3">
      <c r="A1358" s="51" t="s">
        <v>2479</v>
      </c>
      <c r="B1358" s="51" t="s">
        <v>69</v>
      </c>
      <c r="C1358" s="52">
        <f>SUM(C1359:C1361)</f>
        <v>100</v>
      </c>
    </row>
    <row r="1359" spans="1:3">
      <c r="A1359" s="53" t="s">
        <v>2480</v>
      </c>
      <c r="B1359" s="53" t="s">
        <v>2481</v>
      </c>
      <c r="C1359" s="54"/>
    </row>
    <row r="1360" spans="1:3">
      <c r="A1360" s="53" t="s">
        <v>2482</v>
      </c>
      <c r="B1360" s="53" t="s">
        <v>2483</v>
      </c>
      <c r="C1360" s="54"/>
    </row>
    <row r="1361" spans="1:3">
      <c r="A1361" s="53" t="s">
        <v>2484</v>
      </c>
      <c r="B1361" s="53" t="s">
        <v>2485</v>
      </c>
      <c r="C1361" s="54">
        <v>100</v>
      </c>
    </row>
  </sheetData>
  <mergeCells count="1">
    <mergeCell ref="A1:C1"/>
  </mergeCells>
  <printOptions horizontalCentered="1"/>
  <pageMargins left="0.590277777777778" right="0.472222222222222" top="0.629861111111111" bottom="0.590277777777778" header="0.314583333333333" footer="0.314583333333333"/>
  <pageSetup paperSize="9" orientation="portrait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3455"/>
  <sheetViews>
    <sheetView tabSelected="1" zoomScale="85" zoomScaleNormal="85" topLeftCell="A32" workbookViewId="0">
      <selection activeCell="B61" sqref="B61"/>
    </sheetView>
  </sheetViews>
  <sheetFormatPr defaultColWidth="9" defaultRowHeight="14.25" outlineLevelCol="2"/>
  <cols>
    <col min="1" max="1" width="17.0583333333333" style="22" customWidth="1"/>
    <col min="2" max="2" width="55.1416666666667" style="22" customWidth="1"/>
    <col min="3" max="3" width="38.8166666666667" style="22" customWidth="1"/>
    <col min="4" max="4" width="16.7666666666667" style="22" customWidth="1"/>
    <col min="5" max="16384" width="9" style="22"/>
  </cols>
  <sheetData>
    <row r="1" s="20" customFormat="1" ht="40" customHeight="1" spans="1:3">
      <c r="A1" s="26" t="s">
        <v>2486</v>
      </c>
      <c r="B1" s="26"/>
      <c r="C1" s="26"/>
    </row>
    <row r="2" s="21" customFormat="1" ht="26" customHeight="1" spans="3:3">
      <c r="C2" s="27" t="s">
        <v>2487</v>
      </c>
    </row>
    <row r="3" s="22" customFormat="1" ht="24" customHeight="1" spans="1:3">
      <c r="A3" s="28" t="s">
        <v>2488</v>
      </c>
      <c r="B3" s="28" t="s">
        <v>43</v>
      </c>
      <c r="C3" s="28" t="s">
        <v>8</v>
      </c>
    </row>
    <row r="4" s="23" customFormat="1" ht="24" customHeight="1" spans="1:3">
      <c r="A4" s="29"/>
      <c r="B4" s="30" t="s">
        <v>2489</v>
      </c>
      <c r="C4" s="31">
        <f>C5+C10+C21+C28+C31+C34+C36+C40+C42+C48+C50+C54+C57</f>
        <v>274417.32</v>
      </c>
    </row>
    <row r="5" s="24" customFormat="1" ht="24" customHeight="1" spans="1:3">
      <c r="A5" s="32" t="s">
        <v>2490</v>
      </c>
      <c r="B5" s="32" t="s">
        <v>2491</v>
      </c>
      <c r="C5" s="33">
        <f>SUM(C6:C9)</f>
        <v>30080.59</v>
      </c>
    </row>
    <row r="6" s="22" customFormat="1" ht="24" customHeight="1" spans="1:3">
      <c r="A6" s="32" t="s">
        <v>2492</v>
      </c>
      <c r="B6" s="32" t="s">
        <v>2493</v>
      </c>
      <c r="C6" s="33">
        <v>8917.84</v>
      </c>
    </row>
    <row r="7" s="22" customFormat="1" ht="24" customHeight="1" spans="1:3">
      <c r="A7" s="32" t="s">
        <v>2494</v>
      </c>
      <c r="B7" s="32" t="s">
        <v>2495</v>
      </c>
      <c r="C7" s="33">
        <v>4035.21</v>
      </c>
    </row>
    <row r="8" s="22" customFormat="1" ht="24" customHeight="1" spans="1:3">
      <c r="A8" s="32" t="s">
        <v>2496</v>
      </c>
      <c r="B8" s="32" t="s">
        <v>2497</v>
      </c>
      <c r="C8" s="33">
        <v>1202.08</v>
      </c>
    </row>
    <row r="9" s="22" customFormat="1" ht="24" customHeight="1" spans="1:3">
      <c r="A9" s="32" t="s">
        <v>2498</v>
      </c>
      <c r="B9" s="32" t="s">
        <v>2499</v>
      </c>
      <c r="C9" s="33">
        <v>15925.46</v>
      </c>
    </row>
    <row r="10" s="24" customFormat="1" ht="24" customHeight="1" spans="1:3">
      <c r="A10" s="32" t="s">
        <v>2500</v>
      </c>
      <c r="B10" s="32" t="s">
        <v>2501</v>
      </c>
      <c r="C10" s="33">
        <f>SUM(C11:C20)</f>
        <v>22384.31</v>
      </c>
    </row>
    <row r="11" s="25" customFormat="1" ht="24" customHeight="1" spans="1:3">
      <c r="A11" s="32" t="s">
        <v>2502</v>
      </c>
      <c r="B11" s="32" t="s">
        <v>2503</v>
      </c>
      <c r="C11" s="33">
        <v>4347.08</v>
      </c>
    </row>
    <row r="12" s="25" customFormat="1" ht="24" customHeight="1" spans="1:3">
      <c r="A12" s="32" t="s">
        <v>2504</v>
      </c>
      <c r="B12" s="32" t="s">
        <v>2505</v>
      </c>
      <c r="C12" s="33">
        <v>120.8</v>
      </c>
    </row>
    <row r="13" s="22" customFormat="1" ht="24" customHeight="1" spans="1:3">
      <c r="A13" s="32" t="s">
        <v>2506</v>
      </c>
      <c r="B13" s="32" t="s">
        <v>2507</v>
      </c>
      <c r="C13" s="33">
        <v>60.6</v>
      </c>
    </row>
    <row r="14" s="24" customFormat="1" ht="24" customHeight="1" spans="1:3">
      <c r="A14" s="32" t="s">
        <v>2508</v>
      </c>
      <c r="B14" s="32" t="s">
        <v>2509</v>
      </c>
      <c r="C14" s="33">
        <v>35.76</v>
      </c>
    </row>
    <row r="15" s="22" customFormat="1" ht="24" customHeight="1" spans="1:3">
      <c r="A15" s="32" t="s">
        <v>2510</v>
      </c>
      <c r="B15" s="32" t="s">
        <v>2511</v>
      </c>
      <c r="C15" s="33">
        <v>3587.33</v>
      </c>
    </row>
    <row r="16" s="22" customFormat="1" ht="24" customHeight="1" spans="1:3">
      <c r="A16" s="32" t="s">
        <v>2512</v>
      </c>
      <c r="B16" s="32" t="s">
        <v>2513</v>
      </c>
      <c r="C16" s="33">
        <v>13.4</v>
      </c>
    </row>
    <row r="17" s="22" customFormat="1" ht="24" customHeight="1" spans="1:3">
      <c r="A17" s="32" t="s">
        <v>2514</v>
      </c>
      <c r="B17" s="32" t="s">
        <v>2515</v>
      </c>
      <c r="C17" s="33">
        <v>24</v>
      </c>
    </row>
    <row r="18" s="22" customFormat="1" ht="24" customHeight="1" spans="1:3">
      <c r="A18" s="32" t="s">
        <v>2516</v>
      </c>
      <c r="B18" s="32" t="s">
        <v>2517</v>
      </c>
      <c r="C18" s="33">
        <v>130</v>
      </c>
    </row>
    <row r="19" s="22" customFormat="1" ht="24" customHeight="1" spans="1:3">
      <c r="A19" s="32" t="s">
        <v>2518</v>
      </c>
      <c r="B19" s="32" t="s">
        <v>2519</v>
      </c>
      <c r="C19" s="33">
        <v>36.96</v>
      </c>
    </row>
    <row r="20" s="22" customFormat="1" ht="24" customHeight="1" spans="1:3">
      <c r="A20" s="32" t="s">
        <v>2520</v>
      </c>
      <c r="B20" s="32" t="s">
        <v>2521</v>
      </c>
      <c r="C20" s="33">
        <v>14028.38</v>
      </c>
    </row>
    <row r="21" s="24" customFormat="1" ht="24" customHeight="1" spans="1:3">
      <c r="A21" s="32" t="s">
        <v>2522</v>
      </c>
      <c r="B21" s="32" t="s">
        <v>2523</v>
      </c>
      <c r="C21" s="33">
        <f>SUM(C22:C27)</f>
        <v>6959.5</v>
      </c>
    </row>
    <row r="22" s="22" customFormat="1" ht="24" customHeight="1" spans="1:3">
      <c r="A22" s="32" t="s">
        <v>2524</v>
      </c>
      <c r="B22" s="32" t="s">
        <v>2525</v>
      </c>
      <c r="C22" s="33">
        <v>0</v>
      </c>
    </row>
    <row r="23" s="22" customFormat="1" ht="24" customHeight="1" spans="1:3">
      <c r="A23" s="32" t="s">
        <v>2526</v>
      </c>
      <c r="B23" s="32" t="s">
        <v>2527</v>
      </c>
      <c r="C23" s="33">
        <v>0</v>
      </c>
    </row>
    <row r="24" s="24" customFormat="1" ht="24" customHeight="1" spans="1:3">
      <c r="A24" s="32" t="s">
        <v>2528</v>
      </c>
      <c r="B24" s="32" t="s">
        <v>2529</v>
      </c>
      <c r="C24" s="33">
        <v>495</v>
      </c>
    </row>
    <row r="25" s="22" customFormat="1" ht="24" customHeight="1" spans="1:3">
      <c r="A25" s="32" t="s">
        <v>2530</v>
      </c>
      <c r="B25" s="32" t="s">
        <v>2531</v>
      </c>
      <c r="C25" s="33">
        <v>157.5</v>
      </c>
    </row>
    <row r="26" s="22" customFormat="1" ht="24" customHeight="1" spans="1:3">
      <c r="A26" s="32" t="s">
        <v>2532</v>
      </c>
      <c r="B26" s="32" t="s">
        <v>2533</v>
      </c>
      <c r="C26" s="33">
        <v>3342</v>
      </c>
    </row>
    <row r="27" s="22" customFormat="1" ht="24" customHeight="1" spans="1:3">
      <c r="A27" s="32" t="s">
        <v>2534</v>
      </c>
      <c r="B27" s="32" t="s">
        <v>2535</v>
      </c>
      <c r="C27" s="33">
        <v>2965</v>
      </c>
    </row>
    <row r="28" s="22" customFormat="1" ht="24" customHeight="1" spans="1:3">
      <c r="A28" s="32" t="s">
        <v>2536</v>
      </c>
      <c r="B28" s="32" t="s">
        <v>2537</v>
      </c>
      <c r="C28" s="33">
        <f>SUM(C29:C30)</f>
        <v>300</v>
      </c>
    </row>
    <row r="29" s="22" customFormat="1" ht="20" customHeight="1" spans="1:3">
      <c r="A29" s="32" t="s">
        <v>2538</v>
      </c>
      <c r="B29" s="32" t="s">
        <v>2527</v>
      </c>
      <c r="C29" s="33">
        <v>300</v>
      </c>
    </row>
    <row r="30" s="22" customFormat="1" ht="20" customHeight="1" spans="1:3">
      <c r="A30" s="32" t="s">
        <v>2539</v>
      </c>
      <c r="B30" s="32" t="s">
        <v>2535</v>
      </c>
      <c r="C30" s="33">
        <v>0</v>
      </c>
    </row>
    <row r="31" s="22" customFormat="1" ht="20" customHeight="1" spans="1:3">
      <c r="A31" s="32" t="s">
        <v>2540</v>
      </c>
      <c r="B31" s="32" t="s">
        <v>2541</v>
      </c>
      <c r="C31" s="33">
        <f>SUM(C32:C33)</f>
        <v>120401.3</v>
      </c>
    </row>
    <row r="32" s="22" customFormat="1" ht="20" customHeight="1" spans="1:3">
      <c r="A32" s="32" t="s">
        <v>2542</v>
      </c>
      <c r="B32" s="32" t="s">
        <v>2543</v>
      </c>
      <c r="C32" s="33">
        <v>89422.85</v>
      </c>
    </row>
    <row r="33" s="22" customFormat="1" ht="20" customHeight="1" spans="1:3">
      <c r="A33" s="32" t="s">
        <v>2544</v>
      </c>
      <c r="B33" s="32" t="s">
        <v>2545</v>
      </c>
      <c r="C33" s="33">
        <v>30978.45</v>
      </c>
    </row>
    <row r="34" s="22" customFormat="1" ht="20" customHeight="1" spans="1:3">
      <c r="A34" s="32" t="s">
        <v>2546</v>
      </c>
      <c r="B34" s="32" t="s">
        <v>2547</v>
      </c>
      <c r="C34" s="33">
        <f>SUM(C35)</f>
        <v>9134.25</v>
      </c>
    </row>
    <row r="35" s="22" customFormat="1" ht="20" customHeight="1" spans="1:3">
      <c r="A35" s="32" t="s">
        <v>2548</v>
      </c>
      <c r="B35" s="32" t="s">
        <v>2549</v>
      </c>
      <c r="C35" s="33">
        <v>9134.25</v>
      </c>
    </row>
    <row r="36" s="22" customFormat="1" ht="20" customHeight="1" spans="1:3">
      <c r="A36" s="32" t="s">
        <v>2550</v>
      </c>
      <c r="B36" s="32" t="s">
        <v>2551</v>
      </c>
      <c r="C36" s="33">
        <f>SUM(C37:C39)</f>
        <v>15294.7</v>
      </c>
    </row>
    <row r="37" s="22" customFormat="1" ht="20" customHeight="1" spans="1:3">
      <c r="A37" s="32" t="s">
        <v>2552</v>
      </c>
      <c r="B37" s="32" t="s">
        <v>2553</v>
      </c>
      <c r="C37" s="33">
        <v>1716</v>
      </c>
    </row>
    <row r="38" s="22" customFormat="1" ht="20" customHeight="1" spans="1:3">
      <c r="A38" s="32" t="s">
        <v>2554</v>
      </c>
      <c r="B38" s="32" t="s">
        <v>2555</v>
      </c>
      <c r="C38" s="33">
        <v>0</v>
      </c>
    </row>
    <row r="39" s="22" customFormat="1" ht="20" customHeight="1" spans="1:3">
      <c r="A39" s="32" t="s">
        <v>2556</v>
      </c>
      <c r="B39" s="32" t="s">
        <v>2557</v>
      </c>
      <c r="C39" s="33">
        <v>13578.7</v>
      </c>
    </row>
    <row r="40" s="22" customFormat="1" ht="20" customHeight="1" spans="1:3">
      <c r="A40" s="32" t="s">
        <v>2558</v>
      </c>
      <c r="B40" s="32" t="s">
        <v>2559</v>
      </c>
      <c r="C40" s="33">
        <f>SUM(C41)</f>
        <v>120</v>
      </c>
    </row>
    <row r="41" s="22" customFormat="1" ht="20" customHeight="1" spans="1:3">
      <c r="A41" s="32" t="s">
        <v>2560</v>
      </c>
      <c r="B41" s="32" t="s">
        <v>2561</v>
      </c>
      <c r="C41" s="33">
        <v>120</v>
      </c>
    </row>
    <row r="42" s="22" customFormat="1" ht="20" customHeight="1" spans="1:3">
      <c r="A42" s="32" t="s">
        <v>2562</v>
      </c>
      <c r="B42" s="32" t="s">
        <v>2563</v>
      </c>
      <c r="C42" s="33">
        <f>SUM(C43:C47)</f>
        <v>17032.67</v>
      </c>
    </row>
    <row r="43" s="22" customFormat="1" ht="20" customHeight="1" spans="1:3">
      <c r="A43" s="32" t="s">
        <v>2564</v>
      </c>
      <c r="B43" s="32" t="s">
        <v>2565</v>
      </c>
      <c r="C43" s="33">
        <v>3985.03</v>
      </c>
    </row>
    <row r="44" s="22" customFormat="1" ht="20" customHeight="1" spans="1:3">
      <c r="A44" s="32" t="s">
        <v>2566</v>
      </c>
      <c r="B44" s="32" t="s">
        <v>2567</v>
      </c>
      <c r="C44" s="33">
        <v>25</v>
      </c>
    </row>
    <row r="45" s="22" customFormat="1" ht="20" customHeight="1" spans="1:3">
      <c r="A45" s="32" t="s">
        <v>2568</v>
      </c>
      <c r="B45" s="32" t="s">
        <v>2569</v>
      </c>
      <c r="C45" s="33"/>
    </row>
    <row r="46" s="22" customFormat="1" ht="20" customHeight="1" spans="1:3">
      <c r="A46" s="32" t="s">
        <v>2570</v>
      </c>
      <c r="B46" s="32" t="s">
        <v>2571</v>
      </c>
      <c r="C46" s="33">
        <v>979.63</v>
      </c>
    </row>
    <row r="47" s="22" customFormat="1" ht="20" customHeight="1" spans="1:3">
      <c r="A47" s="32" t="s">
        <v>2572</v>
      </c>
      <c r="B47" s="32" t="s">
        <v>2573</v>
      </c>
      <c r="C47" s="33">
        <v>12043.01</v>
      </c>
    </row>
    <row r="48" s="22" customFormat="1" ht="20" customHeight="1" spans="1:3">
      <c r="A48" s="32" t="s">
        <v>2574</v>
      </c>
      <c r="B48" s="32" t="s">
        <v>2575</v>
      </c>
      <c r="C48" s="33">
        <f>SUM(C49)</f>
        <v>7448</v>
      </c>
    </row>
    <row r="49" s="22" customFormat="1" ht="20" customHeight="1" spans="1:3">
      <c r="A49" s="32" t="s">
        <v>2576</v>
      </c>
      <c r="B49" s="32" t="s">
        <v>2577</v>
      </c>
      <c r="C49" s="33">
        <v>7448</v>
      </c>
    </row>
    <row r="50" s="22" customFormat="1" ht="20" customHeight="1" spans="1:3">
      <c r="A50" s="32" t="s">
        <v>2578</v>
      </c>
      <c r="B50" s="32" t="s">
        <v>2579</v>
      </c>
      <c r="C50" s="33">
        <f>SUM(C51:C53)</f>
        <v>38548</v>
      </c>
    </row>
    <row r="51" s="22" customFormat="1" ht="20" customHeight="1" spans="1:3">
      <c r="A51" s="32" t="s">
        <v>2580</v>
      </c>
      <c r="B51" s="32" t="s">
        <v>2581</v>
      </c>
      <c r="C51" s="33">
        <v>38448</v>
      </c>
    </row>
    <row r="52" s="22" customFormat="1" ht="20" customHeight="1" spans="1:3">
      <c r="A52" s="32" t="s">
        <v>2582</v>
      </c>
      <c r="B52" s="32" t="s">
        <v>2583</v>
      </c>
      <c r="C52" s="33">
        <v>0</v>
      </c>
    </row>
    <row r="53" s="22" customFormat="1" ht="20" customHeight="1" spans="1:3">
      <c r="A53" s="32" t="s">
        <v>2584</v>
      </c>
      <c r="B53" s="32" t="s">
        <v>2585</v>
      </c>
      <c r="C53" s="33">
        <v>100</v>
      </c>
    </row>
    <row r="54" s="22" customFormat="1" ht="20" customHeight="1" spans="1:3">
      <c r="A54" s="32" t="s">
        <v>2586</v>
      </c>
      <c r="B54" s="32" t="s">
        <v>2433</v>
      </c>
      <c r="C54" s="33">
        <v>0</v>
      </c>
    </row>
    <row r="55" s="22" customFormat="1" ht="20" customHeight="1" spans="1:3">
      <c r="A55" s="32" t="s">
        <v>2587</v>
      </c>
      <c r="B55" s="32" t="s">
        <v>2588</v>
      </c>
      <c r="C55" s="33">
        <v>0</v>
      </c>
    </row>
    <row r="56" s="22" customFormat="1" ht="20" customHeight="1" spans="1:3">
      <c r="A56" s="32" t="s">
        <v>2589</v>
      </c>
      <c r="B56" s="32" t="s">
        <v>2590</v>
      </c>
      <c r="C56" s="33">
        <v>0</v>
      </c>
    </row>
    <row r="57" s="22" customFormat="1" ht="20" customHeight="1" spans="1:3">
      <c r="A57" s="32" t="s">
        <v>2591</v>
      </c>
      <c r="B57" s="32" t="s">
        <v>2425</v>
      </c>
      <c r="C57" s="33">
        <f>SUM(C58:C59)</f>
        <v>6714</v>
      </c>
    </row>
    <row r="58" s="22" customFormat="1" ht="20" customHeight="1" spans="1:3">
      <c r="A58" s="34" t="s">
        <v>2592</v>
      </c>
      <c r="B58" s="35" t="s">
        <v>2593</v>
      </c>
      <c r="C58" s="36">
        <v>109</v>
      </c>
    </row>
    <row r="59" s="22" customFormat="1" ht="20" customHeight="1" spans="1:3">
      <c r="A59" s="32" t="s">
        <v>2594</v>
      </c>
      <c r="B59" s="32" t="s">
        <v>67</v>
      </c>
      <c r="C59" s="33">
        <v>6605</v>
      </c>
    </row>
    <row r="60" s="22" customFormat="1" ht="20" customHeight="1" spans="2:3">
      <c r="B60" s="21"/>
      <c r="C60" s="37"/>
    </row>
    <row r="61" s="22" customFormat="1" ht="20" customHeight="1" spans="2:3">
      <c r="B61" s="21"/>
      <c r="C61" s="37"/>
    </row>
    <row r="62" s="22" customFormat="1" ht="20" customHeight="1" spans="2:3">
      <c r="B62" s="21"/>
      <c r="C62" s="37"/>
    </row>
    <row r="63" s="22" customFormat="1" ht="20" customHeight="1" spans="2:3">
      <c r="B63" s="21"/>
      <c r="C63" s="37"/>
    </row>
    <row r="64" s="22" customFormat="1" ht="20" customHeight="1" spans="2:3">
      <c r="B64" s="21"/>
      <c r="C64" s="37"/>
    </row>
    <row r="65" s="22" customFormat="1" ht="20" customHeight="1" spans="2:3">
      <c r="B65" s="21"/>
      <c r="C65" s="37"/>
    </row>
    <row r="66" s="22" customFormat="1" ht="20" customHeight="1" spans="3:3">
      <c r="C66" s="38"/>
    </row>
    <row r="67" s="22" customFormat="1" ht="20" customHeight="1" spans="3:3">
      <c r="C67" s="38"/>
    </row>
    <row r="68" s="22" customFormat="1" ht="20" customHeight="1" spans="3:3">
      <c r="C68" s="38"/>
    </row>
    <row r="69" s="22" customFormat="1" ht="20" customHeight="1" spans="3:3">
      <c r="C69" s="38"/>
    </row>
    <row r="70" s="22" customFormat="1" ht="20" customHeight="1" spans="3:3">
      <c r="C70" s="38"/>
    </row>
    <row r="71" s="22" customFormat="1" ht="20" customHeight="1" spans="3:3">
      <c r="C71" s="38"/>
    </row>
    <row r="72" s="22" customFormat="1" ht="20" customHeight="1" spans="3:3">
      <c r="C72" s="38"/>
    </row>
    <row r="73" s="22" customFormat="1" ht="20" customHeight="1" spans="3:3">
      <c r="C73" s="38"/>
    </row>
    <row r="74" s="22" customFormat="1" ht="20" customHeight="1" spans="3:3">
      <c r="C74" s="38"/>
    </row>
    <row r="75" s="22" customFormat="1" ht="20" customHeight="1" spans="3:3">
      <c r="C75" s="38"/>
    </row>
    <row r="76" s="22" customFormat="1" ht="20" customHeight="1" spans="3:3">
      <c r="C76" s="38"/>
    </row>
    <row r="77" s="22" customFormat="1" ht="20" customHeight="1" spans="3:3">
      <c r="C77" s="38"/>
    </row>
    <row r="78" s="22" customFormat="1" ht="20" customHeight="1" spans="3:3">
      <c r="C78" s="38"/>
    </row>
    <row r="79" s="22" customFormat="1" ht="20" customHeight="1" spans="3:3">
      <c r="C79" s="38"/>
    </row>
    <row r="80" s="22" customFormat="1" ht="20" customHeight="1" spans="3:3">
      <c r="C80" s="38"/>
    </row>
    <row r="81" s="22" customFormat="1" ht="20" customHeight="1" spans="3:3">
      <c r="C81" s="38"/>
    </row>
    <row r="82" s="22" customFormat="1" ht="20" customHeight="1" spans="3:3">
      <c r="C82" s="38"/>
    </row>
    <row r="83" s="22" customFormat="1" ht="20" customHeight="1" spans="3:3">
      <c r="C83" s="38"/>
    </row>
    <row r="84" s="22" customFormat="1" ht="20" customHeight="1" spans="3:3">
      <c r="C84" s="38"/>
    </row>
    <row r="85" s="22" customFormat="1" ht="20" customHeight="1" spans="3:3">
      <c r="C85" s="38"/>
    </row>
    <row r="86" s="22" customFormat="1" ht="20" customHeight="1" spans="3:3">
      <c r="C86" s="38"/>
    </row>
    <row r="87" s="22" customFormat="1" ht="20" customHeight="1" spans="3:3">
      <c r="C87" s="38"/>
    </row>
    <row r="88" s="22" customFormat="1" ht="20" customHeight="1" spans="3:3">
      <c r="C88" s="38"/>
    </row>
    <row r="89" s="22" customFormat="1" ht="20" customHeight="1" spans="3:3">
      <c r="C89" s="38"/>
    </row>
    <row r="90" s="22" customFormat="1" ht="20" customHeight="1" spans="3:3">
      <c r="C90" s="38"/>
    </row>
    <row r="91" s="22" customFormat="1" ht="20" customHeight="1" spans="3:3">
      <c r="C91" s="38"/>
    </row>
    <row r="92" s="22" customFormat="1" ht="20" customHeight="1" spans="3:3">
      <c r="C92" s="38"/>
    </row>
    <row r="93" s="22" customFormat="1" ht="20" customHeight="1" spans="3:3">
      <c r="C93" s="38"/>
    </row>
    <row r="94" s="22" customFormat="1" ht="20" customHeight="1" spans="3:3">
      <c r="C94" s="38"/>
    </row>
    <row r="95" s="22" customFormat="1" ht="20" customHeight="1" spans="3:3">
      <c r="C95" s="38"/>
    </row>
    <row r="96" s="22" customFormat="1" ht="20" customHeight="1" spans="3:3">
      <c r="C96" s="38"/>
    </row>
    <row r="97" s="22" customFormat="1" ht="20" customHeight="1" spans="3:3">
      <c r="C97" s="38"/>
    </row>
    <row r="98" s="22" customFormat="1" ht="20" customHeight="1" spans="3:3">
      <c r="C98" s="38"/>
    </row>
    <row r="99" s="22" customFormat="1" ht="20" customHeight="1" spans="3:3">
      <c r="C99" s="38"/>
    </row>
    <row r="100" s="22" customFormat="1" ht="20" customHeight="1" spans="3:3">
      <c r="C100" s="38"/>
    </row>
    <row r="101" s="22" customFormat="1" ht="20" customHeight="1" spans="3:3">
      <c r="C101" s="38"/>
    </row>
    <row r="102" s="22" customFormat="1" ht="20" customHeight="1" spans="3:3">
      <c r="C102" s="38"/>
    </row>
    <row r="103" s="22" customFormat="1" ht="20" customHeight="1" spans="3:3">
      <c r="C103" s="38"/>
    </row>
    <row r="104" s="22" customFormat="1" ht="20" customHeight="1" spans="3:3">
      <c r="C104" s="38"/>
    </row>
    <row r="105" s="22" customFormat="1" ht="20" customHeight="1" spans="3:3">
      <c r="C105" s="38"/>
    </row>
    <row r="106" s="22" customFormat="1" ht="20" customHeight="1" spans="3:3">
      <c r="C106" s="38"/>
    </row>
    <row r="107" s="22" customFormat="1" ht="20" customHeight="1" spans="3:3">
      <c r="C107" s="38"/>
    </row>
    <row r="108" s="22" customFormat="1" ht="20" customHeight="1" spans="3:3">
      <c r="C108" s="38"/>
    </row>
    <row r="109" s="22" customFormat="1" ht="20" customHeight="1" spans="3:3">
      <c r="C109" s="38"/>
    </row>
    <row r="110" s="22" customFormat="1" ht="20" customHeight="1" spans="3:3">
      <c r="C110" s="38"/>
    </row>
    <row r="111" s="22" customFormat="1" ht="20" customHeight="1" spans="3:3">
      <c r="C111" s="38"/>
    </row>
    <row r="112" s="22" customFormat="1" ht="20" customHeight="1" spans="3:3">
      <c r="C112" s="38"/>
    </row>
    <row r="113" s="22" customFormat="1" ht="20" customHeight="1" spans="3:3">
      <c r="C113" s="38"/>
    </row>
    <row r="114" s="22" customFormat="1" ht="20" customHeight="1" spans="3:3">
      <c r="C114" s="38"/>
    </row>
    <row r="115" s="22" customFormat="1" ht="20" customHeight="1" spans="3:3">
      <c r="C115" s="38"/>
    </row>
    <row r="116" s="22" customFormat="1" ht="20" customHeight="1" spans="3:3">
      <c r="C116" s="38"/>
    </row>
    <row r="117" s="22" customFormat="1" ht="20" customHeight="1" spans="3:3">
      <c r="C117" s="38"/>
    </row>
    <row r="118" s="22" customFormat="1" ht="20" customHeight="1" spans="3:3">
      <c r="C118" s="38"/>
    </row>
    <row r="119" s="22" customFormat="1" ht="20" customHeight="1" spans="3:3">
      <c r="C119" s="38"/>
    </row>
    <row r="120" s="22" customFormat="1" ht="20" customHeight="1" spans="3:3">
      <c r="C120" s="38"/>
    </row>
    <row r="121" s="22" customFormat="1" ht="20" customHeight="1" spans="3:3">
      <c r="C121" s="38"/>
    </row>
    <row r="122" s="22" customFormat="1" ht="20" customHeight="1" spans="3:3">
      <c r="C122" s="38"/>
    </row>
    <row r="123" s="22" customFormat="1" ht="20" customHeight="1" spans="3:3">
      <c r="C123" s="38"/>
    </row>
    <row r="124" s="22" customFormat="1" ht="20" customHeight="1" spans="3:3">
      <c r="C124" s="38"/>
    </row>
    <row r="125" s="22" customFormat="1" ht="20" customHeight="1" spans="3:3">
      <c r="C125" s="38"/>
    </row>
    <row r="126" s="22" customFormat="1" ht="20" customHeight="1" spans="3:3">
      <c r="C126" s="38"/>
    </row>
    <row r="127" s="22" customFormat="1" ht="20" customHeight="1" spans="3:3">
      <c r="C127" s="38"/>
    </row>
    <row r="128" s="22" customFormat="1" ht="20" customHeight="1" spans="3:3">
      <c r="C128" s="38"/>
    </row>
    <row r="129" s="22" customFormat="1" ht="20" customHeight="1" spans="3:3">
      <c r="C129" s="38"/>
    </row>
    <row r="130" s="22" customFormat="1" ht="20" customHeight="1" spans="3:3">
      <c r="C130" s="38"/>
    </row>
    <row r="131" s="22" customFormat="1" ht="20" customHeight="1" spans="3:3">
      <c r="C131" s="38"/>
    </row>
    <row r="132" s="22" customFormat="1" ht="20" customHeight="1" spans="3:3">
      <c r="C132" s="38"/>
    </row>
    <row r="133" s="22" customFormat="1" ht="20" customHeight="1" spans="3:3">
      <c r="C133" s="38"/>
    </row>
    <row r="134" s="22" customFormat="1" ht="20" customHeight="1" spans="3:3">
      <c r="C134" s="38"/>
    </row>
    <row r="135" s="22" customFormat="1" ht="20" customHeight="1" spans="3:3">
      <c r="C135" s="38"/>
    </row>
    <row r="136" s="22" customFormat="1" ht="20" customHeight="1" spans="3:3">
      <c r="C136" s="38"/>
    </row>
    <row r="137" s="22" customFormat="1" ht="20" customHeight="1" spans="3:3">
      <c r="C137" s="38"/>
    </row>
    <row r="138" s="22" customFormat="1" ht="20" customHeight="1" spans="3:3">
      <c r="C138" s="38"/>
    </row>
    <row r="139" s="22" customFormat="1" ht="20" customHeight="1" spans="3:3">
      <c r="C139" s="38"/>
    </row>
    <row r="140" s="22" customFormat="1" ht="20" customHeight="1" spans="3:3">
      <c r="C140" s="38"/>
    </row>
    <row r="141" s="22" customFormat="1" ht="20" customHeight="1" spans="3:3">
      <c r="C141" s="38"/>
    </row>
    <row r="142" s="22" customFormat="1" ht="20" customHeight="1" spans="3:3">
      <c r="C142" s="38"/>
    </row>
    <row r="143" s="22" customFormat="1" ht="20" customHeight="1" spans="3:3">
      <c r="C143" s="38"/>
    </row>
    <row r="144" s="22" customFormat="1" ht="20" customHeight="1" spans="3:3">
      <c r="C144" s="38"/>
    </row>
    <row r="145" s="22" customFormat="1" ht="20" customHeight="1" spans="3:3">
      <c r="C145" s="38"/>
    </row>
    <row r="146" s="22" customFormat="1" ht="20" customHeight="1" spans="3:3">
      <c r="C146" s="38"/>
    </row>
    <row r="147" s="22" customFormat="1" ht="20" customHeight="1" spans="3:3">
      <c r="C147" s="38"/>
    </row>
    <row r="148" s="22" customFormat="1" ht="20" customHeight="1" spans="3:3">
      <c r="C148" s="38"/>
    </row>
    <row r="149" s="22" customFormat="1" ht="20" customHeight="1" spans="3:3">
      <c r="C149" s="38"/>
    </row>
    <row r="150" s="22" customFormat="1" ht="20" customHeight="1" spans="3:3">
      <c r="C150" s="38"/>
    </row>
    <row r="151" s="22" customFormat="1" ht="20" customHeight="1" spans="3:3">
      <c r="C151" s="38"/>
    </row>
    <row r="152" s="22" customFormat="1" ht="20" customHeight="1" spans="3:3">
      <c r="C152" s="38"/>
    </row>
    <row r="153" s="22" customFormat="1" ht="20" customHeight="1" spans="3:3">
      <c r="C153" s="38"/>
    </row>
    <row r="154" s="22" customFormat="1" ht="20" customHeight="1" spans="3:3">
      <c r="C154" s="38"/>
    </row>
    <row r="155" s="22" customFormat="1" ht="20" customHeight="1" spans="3:3">
      <c r="C155" s="38"/>
    </row>
    <row r="156" s="22" customFormat="1" ht="20" customHeight="1" spans="3:3">
      <c r="C156" s="38"/>
    </row>
    <row r="157" s="22" customFormat="1" ht="20" customHeight="1" spans="3:3">
      <c r="C157" s="38"/>
    </row>
    <row r="158" s="22" customFormat="1" ht="20" customHeight="1" spans="3:3">
      <c r="C158" s="38"/>
    </row>
    <row r="159" s="22" customFormat="1" ht="20" customHeight="1" spans="3:3">
      <c r="C159" s="38"/>
    </row>
    <row r="160" s="22" customFormat="1" ht="20" customHeight="1" spans="3:3">
      <c r="C160" s="38"/>
    </row>
    <row r="161" s="22" customFormat="1" ht="20" customHeight="1" spans="3:3">
      <c r="C161" s="38"/>
    </row>
    <row r="162" s="22" customFormat="1" ht="20" customHeight="1" spans="3:3">
      <c r="C162" s="38"/>
    </row>
    <row r="163" s="22" customFormat="1" ht="20" customHeight="1" spans="3:3">
      <c r="C163" s="38"/>
    </row>
    <row r="164" s="22" customFormat="1" ht="20" customHeight="1" spans="3:3">
      <c r="C164" s="38"/>
    </row>
    <row r="165" s="22" customFormat="1" ht="20" customHeight="1" spans="3:3">
      <c r="C165" s="38"/>
    </row>
    <row r="166" s="22" customFormat="1" ht="20" customHeight="1" spans="3:3">
      <c r="C166" s="38"/>
    </row>
    <row r="167" s="22" customFormat="1" ht="20" customHeight="1" spans="3:3">
      <c r="C167" s="38"/>
    </row>
    <row r="168" s="22" customFormat="1" ht="20" customHeight="1" spans="3:3">
      <c r="C168" s="38"/>
    </row>
    <row r="169" s="22" customFormat="1" ht="20" customHeight="1" spans="3:3">
      <c r="C169" s="38"/>
    </row>
    <row r="170" s="22" customFormat="1" ht="20" customHeight="1" spans="3:3">
      <c r="C170" s="38"/>
    </row>
    <row r="171" s="22" customFormat="1" ht="20" customHeight="1" spans="3:3">
      <c r="C171" s="38"/>
    </row>
    <row r="172" s="22" customFormat="1" ht="20" customHeight="1" spans="3:3">
      <c r="C172" s="38"/>
    </row>
    <row r="173" s="22" customFormat="1" ht="20" customHeight="1" spans="3:3">
      <c r="C173" s="38"/>
    </row>
    <row r="174" s="22" customFormat="1" ht="20" customHeight="1" spans="3:3">
      <c r="C174" s="38"/>
    </row>
    <row r="175" s="22" customFormat="1" ht="20" customHeight="1" spans="3:3">
      <c r="C175" s="38"/>
    </row>
    <row r="176" s="22" customFormat="1" ht="20" customHeight="1" spans="3:3">
      <c r="C176" s="38"/>
    </row>
    <row r="177" s="22" customFormat="1" ht="20" customHeight="1" spans="3:3">
      <c r="C177" s="38"/>
    </row>
    <row r="178" s="22" customFormat="1" ht="20" customHeight="1" spans="3:3">
      <c r="C178" s="38"/>
    </row>
    <row r="179" s="22" customFormat="1" ht="20" customHeight="1" spans="3:3">
      <c r="C179" s="38"/>
    </row>
    <row r="180" s="22" customFormat="1" ht="20" customHeight="1" spans="3:3">
      <c r="C180" s="38"/>
    </row>
    <row r="181" s="22" customFormat="1" ht="20" customHeight="1" spans="3:3">
      <c r="C181" s="38"/>
    </row>
    <row r="182" s="22" customFormat="1" ht="20" customHeight="1" spans="3:3">
      <c r="C182" s="38"/>
    </row>
    <row r="183" s="22" customFormat="1" ht="20" customHeight="1" spans="3:3">
      <c r="C183" s="38"/>
    </row>
    <row r="184" s="22" customFormat="1" ht="20" customHeight="1" spans="3:3">
      <c r="C184" s="38"/>
    </row>
    <row r="185" s="22" customFormat="1" ht="20" customHeight="1" spans="3:3">
      <c r="C185" s="38"/>
    </row>
    <row r="186" s="22" customFormat="1" ht="20" customHeight="1" spans="3:3">
      <c r="C186" s="38"/>
    </row>
    <row r="187" s="22" customFormat="1" ht="20" customHeight="1" spans="3:3">
      <c r="C187" s="38"/>
    </row>
    <row r="188" s="22" customFormat="1" ht="20" customHeight="1" spans="3:3">
      <c r="C188" s="38"/>
    </row>
    <row r="189" s="22" customFormat="1" ht="20" customHeight="1" spans="3:3">
      <c r="C189" s="38"/>
    </row>
    <row r="190" s="22" customFormat="1" ht="20" customHeight="1" spans="3:3">
      <c r="C190" s="38"/>
    </row>
    <row r="191" s="22" customFormat="1" ht="20" customHeight="1" spans="3:3">
      <c r="C191" s="38"/>
    </row>
    <row r="192" s="22" customFormat="1" ht="20" customHeight="1" spans="3:3">
      <c r="C192" s="38"/>
    </row>
    <row r="193" s="22" customFormat="1" ht="20" customHeight="1" spans="3:3">
      <c r="C193" s="38"/>
    </row>
    <row r="194" s="22" customFormat="1" ht="20" customHeight="1" spans="3:3">
      <c r="C194" s="38"/>
    </row>
    <row r="195" s="22" customFormat="1" ht="20" customHeight="1" spans="3:3">
      <c r="C195" s="38"/>
    </row>
    <row r="196" s="22" customFormat="1" ht="20" customHeight="1" spans="3:3">
      <c r="C196" s="38"/>
    </row>
    <row r="197" s="22" customFormat="1" ht="20" customHeight="1" spans="3:3">
      <c r="C197" s="38"/>
    </row>
    <row r="198" s="22" customFormat="1" ht="20" customHeight="1" spans="3:3">
      <c r="C198" s="38"/>
    </row>
    <row r="199" s="22" customFormat="1" ht="20" customHeight="1" spans="3:3">
      <c r="C199" s="38"/>
    </row>
    <row r="200" s="22" customFormat="1" ht="20" customHeight="1" spans="3:3">
      <c r="C200" s="38"/>
    </row>
    <row r="201" s="22" customFormat="1" ht="20" customHeight="1" spans="3:3">
      <c r="C201" s="38"/>
    </row>
    <row r="202" s="22" customFormat="1" ht="20" customHeight="1" spans="3:3">
      <c r="C202" s="38"/>
    </row>
    <row r="203" s="22" customFormat="1" ht="20" customHeight="1" spans="3:3">
      <c r="C203" s="38"/>
    </row>
    <row r="204" s="22" customFormat="1" ht="20" customHeight="1" spans="3:3">
      <c r="C204" s="38"/>
    </row>
    <row r="205" s="22" customFormat="1" ht="20" customHeight="1" spans="3:3">
      <c r="C205" s="38"/>
    </row>
    <row r="206" s="22" customFormat="1" ht="20" customHeight="1" spans="3:3">
      <c r="C206" s="38"/>
    </row>
    <row r="207" s="22" customFormat="1" ht="20" customHeight="1" spans="3:3">
      <c r="C207" s="38"/>
    </row>
    <row r="208" s="22" customFormat="1" ht="20" customHeight="1" spans="3:3">
      <c r="C208" s="38"/>
    </row>
    <row r="209" s="22" customFormat="1" ht="20" customHeight="1" spans="3:3">
      <c r="C209" s="38"/>
    </row>
    <row r="210" s="22" customFormat="1" ht="20" customHeight="1" spans="3:3">
      <c r="C210" s="38"/>
    </row>
    <row r="211" s="22" customFormat="1" ht="20" customHeight="1" spans="3:3">
      <c r="C211" s="38"/>
    </row>
    <row r="212" s="22" customFormat="1" ht="20" customHeight="1" spans="3:3">
      <c r="C212" s="38"/>
    </row>
    <row r="213" s="22" customFormat="1" ht="20" customHeight="1" spans="3:3">
      <c r="C213" s="38"/>
    </row>
    <row r="214" s="22" customFormat="1" ht="20" customHeight="1" spans="3:3">
      <c r="C214" s="38"/>
    </row>
    <row r="215" s="22" customFormat="1" ht="20" customHeight="1" spans="3:3">
      <c r="C215" s="38"/>
    </row>
    <row r="216" s="22" customFormat="1" ht="20" customHeight="1" spans="3:3">
      <c r="C216" s="38"/>
    </row>
    <row r="217" s="22" customFormat="1" ht="20" customHeight="1" spans="3:3">
      <c r="C217" s="38"/>
    </row>
    <row r="218" s="22" customFormat="1" ht="20" customHeight="1" spans="3:3">
      <c r="C218" s="38"/>
    </row>
    <row r="219" s="22" customFormat="1" ht="20" customHeight="1" spans="3:3">
      <c r="C219" s="38"/>
    </row>
    <row r="220" s="22" customFormat="1" ht="20" customHeight="1" spans="3:3">
      <c r="C220" s="38"/>
    </row>
    <row r="221" s="22" customFormat="1" ht="20" customHeight="1" spans="3:3">
      <c r="C221" s="38"/>
    </row>
    <row r="222" s="22" customFormat="1" ht="20" customHeight="1" spans="3:3">
      <c r="C222" s="38"/>
    </row>
    <row r="223" s="22" customFormat="1" ht="20" customHeight="1" spans="3:3">
      <c r="C223" s="38"/>
    </row>
    <row r="224" s="22" customFormat="1" ht="20" customHeight="1" spans="3:3">
      <c r="C224" s="38"/>
    </row>
    <row r="225" s="22" customFormat="1" ht="20" customHeight="1" spans="3:3">
      <c r="C225" s="38"/>
    </row>
    <row r="226" s="22" customFormat="1" ht="20" customHeight="1" spans="3:3">
      <c r="C226" s="38"/>
    </row>
    <row r="227" s="22" customFormat="1" ht="20" customHeight="1" spans="3:3">
      <c r="C227" s="38"/>
    </row>
    <row r="228" s="22" customFormat="1" ht="20" customHeight="1" spans="3:3">
      <c r="C228" s="38"/>
    </row>
    <row r="229" s="22" customFormat="1" ht="20" customHeight="1" spans="3:3">
      <c r="C229" s="38"/>
    </row>
    <row r="230" s="22" customFormat="1" ht="20" customHeight="1" spans="3:3">
      <c r="C230" s="38"/>
    </row>
    <row r="231" s="22" customFormat="1" ht="20" customHeight="1" spans="3:3">
      <c r="C231" s="38"/>
    </row>
    <row r="232" s="22" customFormat="1" ht="20" customHeight="1" spans="3:3">
      <c r="C232" s="38"/>
    </row>
    <row r="233" s="22" customFormat="1" ht="20" customHeight="1" spans="3:3">
      <c r="C233" s="38"/>
    </row>
    <row r="234" s="22" customFormat="1" ht="20" customHeight="1" spans="3:3">
      <c r="C234" s="38"/>
    </row>
    <row r="235" s="22" customFormat="1" ht="20" customHeight="1" spans="3:3">
      <c r="C235" s="38"/>
    </row>
    <row r="236" s="22" customFormat="1" ht="20" customHeight="1" spans="3:3">
      <c r="C236" s="38"/>
    </row>
    <row r="237" s="22" customFormat="1" ht="20" customHeight="1" spans="3:3">
      <c r="C237" s="38"/>
    </row>
    <row r="238" s="22" customFormat="1" ht="20" customHeight="1" spans="3:3">
      <c r="C238" s="38"/>
    </row>
    <row r="239" s="22" customFormat="1" ht="20" customHeight="1" spans="3:3">
      <c r="C239" s="38"/>
    </row>
    <row r="240" s="22" customFormat="1" ht="20" customHeight="1" spans="3:3">
      <c r="C240" s="38"/>
    </row>
    <row r="241" s="22" customFormat="1" ht="20" customHeight="1" spans="3:3">
      <c r="C241" s="38"/>
    </row>
    <row r="242" s="22" customFormat="1" ht="20" customHeight="1" spans="3:3">
      <c r="C242" s="38"/>
    </row>
    <row r="243" s="22" customFormat="1" ht="20" customHeight="1" spans="3:3">
      <c r="C243" s="38"/>
    </row>
    <row r="244" s="22" customFormat="1" ht="20" customHeight="1" spans="3:3">
      <c r="C244" s="38"/>
    </row>
    <row r="245" s="22" customFormat="1" ht="20" customHeight="1" spans="3:3">
      <c r="C245" s="38"/>
    </row>
    <row r="246" s="22" customFormat="1" ht="20" customHeight="1" spans="3:3">
      <c r="C246" s="38"/>
    </row>
    <row r="247" s="22" customFormat="1" ht="20" customHeight="1" spans="3:3">
      <c r="C247" s="38"/>
    </row>
    <row r="248" s="22" customFormat="1" ht="20" customHeight="1" spans="3:3">
      <c r="C248" s="38"/>
    </row>
    <row r="249" s="22" customFormat="1" ht="20" customHeight="1" spans="3:3">
      <c r="C249" s="38"/>
    </row>
    <row r="250" s="22" customFormat="1" ht="20" customHeight="1" spans="3:3">
      <c r="C250" s="38"/>
    </row>
    <row r="251" s="22" customFormat="1" ht="20" customHeight="1" spans="3:3">
      <c r="C251" s="38"/>
    </row>
    <row r="252" s="22" customFormat="1" ht="20" customHeight="1" spans="3:3">
      <c r="C252" s="38"/>
    </row>
    <row r="253" s="22" customFormat="1" ht="20" customHeight="1" spans="3:3">
      <c r="C253" s="38"/>
    </row>
    <row r="254" s="22" customFormat="1" ht="20" customHeight="1" spans="3:3">
      <c r="C254" s="38"/>
    </row>
    <row r="255" s="22" customFormat="1" ht="20" customHeight="1" spans="3:3">
      <c r="C255" s="38"/>
    </row>
    <row r="256" s="22" customFormat="1" ht="20" customHeight="1" spans="3:3">
      <c r="C256" s="38"/>
    </row>
    <row r="257" s="22" customFormat="1" ht="20" customHeight="1" spans="3:3">
      <c r="C257" s="38"/>
    </row>
    <row r="258" s="22" customFormat="1" ht="20" customHeight="1" spans="3:3">
      <c r="C258" s="38"/>
    </row>
    <row r="259" s="22" customFormat="1" ht="20" customHeight="1" spans="3:3">
      <c r="C259" s="38"/>
    </row>
    <row r="260" s="22" customFormat="1" ht="20" customHeight="1" spans="3:3">
      <c r="C260" s="38"/>
    </row>
    <row r="261" s="22" customFormat="1" ht="20" customHeight="1" spans="3:3">
      <c r="C261" s="38"/>
    </row>
    <row r="262" s="22" customFormat="1" ht="20" customHeight="1" spans="3:3">
      <c r="C262" s="38"/>
    </row>
    <row r="263" s="22" customFormat="1" ht="20" customHeight="1" spans="3:3">
      <c r="C263" s="38"/>
    </row>
    <row r="264" s="22" customFormat="1" ht="20" customHeight="1" spans="3:3">
      <c r="C264" s="38"/>
    </row>
    <row r="265" s="22" customFormat="1" ht="20" customHeight="1" spans="3:3">
      <c r="C265" s="38"/>
    </row>
    <row r="266" s="22" customFormat="1" ht="20" customHeight="1" spans="3:3">
      <c r="C266" s="38"/>
    </row>
    <row r="267" s="22" customFormat="1" ht="20" customHeight="1" spans="3:3">
      <c r="C267" s="38"/>
    </row>
    <row r="268" s="22" customFormat="1" ht="20" customHeight="1" spans="3:3">
      <c r="C268" s="38"/>
    </row>
    <row r="269" s="22" customFormat="1" ht="20" customHeight="1" spans="3:3">
      <c r="C269" s="38"/>
    </row>
    <row r="270" s="22" customFormat="1" ht="20" customHeight="1" spans="3:3">
      <c r="C270" s="38"/>
    </row>
    <row r="271" s="22" customFormat="1" ht="20" customHeight="1" spans="3:3">
      <c r="C271" s="38"/>
    </row>
    <row r="272" s="22" customFormat="1" ht="20" customHeight="1" spans="3:3">
      <c r="C272" s="38"/>
    </row>
    <row r="273" s="22" customFormat="1" ht="20" customHeight="1" spans="3:3">
      <c r="C273" s="38"/>
    </row>
    <row r="274" s="22" customFormat="1" ht="20" customHeight="1" spans="3:3">
      <c r="C274" s="38"/>
    </row>
    <row r="275" s="22" customFormat="1" ht="20" customHeight="1" spans="3:3">
      <c r="C275" s="38"/>
    </row>
    <row r="276" s="22" customFormat="1" ht="20" customHeight="1" spans="3:3">
      <c r="C276" s="38"/>
    </row>
    <row r="277" s="22" customFormat="1" ht="20" customHeight="1" spans="3:3">
      <c r="C277" s="38"/>
    </row>
    <row r="278" s="22" customFormat="1" ht="20" customHeight="1" spans="3:3">
      <c r="C278" s="38"/>
    </row>
    <row r="279" s="22" customFormat="1" ht="20" customHeight="1" spans="3:3">
      <c r="C279" s="38"/>
    </row>
    <row r="280" s="22" customFormat="1" ht="20" customHeight="1" spans="3:3">
      <c r="C280" s="38"/>
    </row>
    <row r="281" s="22" customFormat="1" ht="20" customHeight="1" spans="3:3">
      <c r="C281" s="38"/>
    </row>
    <row r="282" s="22" customFormat="1" ht="20" customHeight="1" spans="3:3">
      <c r="C282" s="38"/>
    </row>
    <row r="283" s="22" customFormat="1" ht="20" customHeight="1" spans="3:3">
      <c r="C283" s="38"/>
    </row>
    <row r="284" s="22" customFormat="1" ht="20" customHeight="1" spans="3:3">
      <c r="C284" s="38"/>
    </row>
    <row r="285" s="22" customFormat="1" ht="20" customHeight="1" spans="3:3">
      <c r="C285" s="38"/>
    </row>
    <row r="286" s="22" customFormat="1" ht="20" customHeight="1" spans="3:3">
      <c r="C286" s="38"/>
    </row>
    <row r="287" s="22" customFormat="1" ht="20" customHeight="1" spans="3:3">
      <c r="C287" s="38"/>
    </row>
    <row r="288" s="22" customFormat="1" ht="20" customHeight="1" spans="3:3">
      <c r="C288" s="38"/>
    </row>
    <row r="289" s="22" customFormat="1" ht="20" customHeight="1" spans="3:3">
      <c r="C289" s="38"/>
    </row>
    <row r="290" s="22" customFormat="1" ht="20" customHeight="1" spans="3:3">
      <c r="C290" s="38"/>
    </row>
    <row r="291" s="22" customFormat="1" ht="20" customHeight="1" spans="3:3">
      <c r="C291" s="38"/>
    </row>
    <row r="292" s="22" customFormat="1" ht="20" customHeight="1" spans="3:3">
      <c r="C292" s="38"/>
    </row>
    <row r="293" s="22" customFormat="1" ht="20" customHeight="1" spans="3:3">
      <c r="C293" s="38"/>
    </row>
    <row r="294" s="22" customFormat="1" ht="20" customHeight="1" spans="3:3">
      <c r="C294" s="38"/>
    </row>
    <row r="295" s="22" customFormat="1" ht="20" customHeight="1" spans="3:3">
      <c r="C295" s="38"/>
    </row>
    <row r="296" s="22" customFormat="1" ht="20" customHeight="1" spans="3:3">
      <c r="C296" s="38"/>
    </row>
    <row r="297" s="22" customFormat="1" ht="20" customHeight="1" spans="3:3">
      <c r="C297" s="38"/>
    </row>
    <row r="298" s="22" customFormat="1" ht="20" customHeight="1" spans="3:3">
      <c r="C298" s="38"/>
    </row>
    <row r="299" s="22" customFormat="1" ht="20" customHeight="1" spans="3:3">
      <c r="C299" s="38"/>
    </row>
    <row r="300" s="22" customFormat="1" ht="20" customHeight="1" spans="3:3">
      <c r="C300" s="38"/>
    </row>
    <row r="301" s="22" customFormat="1" ht="20" customHeight="1" spans="3:3">
      <c r="C301" s="38"/>
    </row>
    <row r="302" s="22" customFormat="1" ht="20" customHeight="1" spans="3:3">
      <c r="C302" s="38"/>
    </row>
    <row r="303" s="22" customFormat="1" ht="20" customHeight="1" spans="3:3">
      <c r="C303" s="38"/>
    </row>
    <row r="304" s="22" customFormat="1" ht="20" customHeight="1" spans="3:3">
      <c r="C304" s="38"/>
    </row>
    <row r="305" s="22" customFormat="1" ht="20" customHeight="1" spans="3:3">
      <c r="C305" s="38"/>
    </row>
    <row r="306" s="22" customFormat="1" ht="20" customHeight="1" spans="3:3">
      <c r="C306" s="38"/>
    </row>
    <row r="307" s="22" customFormat="1" ht="20" customHeight="1" spans="3:3">
      <c r="C307" s="38"/>
    </row>
    <row r="308" s="22" customFormat="1" ht="20" customHeight="1" spans="3:3">
      <c r="C308" s="38"/>
    </row>
    <row r="309" s="22" customFormat="1" ht="20" customHeight="1" spans="3:3">
      <c r="C309" s="38"/>
    </row>
    <row r="310" s="22" customFormat="1" ht="20" customHeight="1" spans="3:3">
      <c r="C310" s="38"/>
    </row>
    <row r="311" s="22" customFormat="1" ht="20" customHeight="1" spans="3:3">
      <c r="C311" s="38"/>
    </row>
    <row r="312" s="22" customFormat="1" ht="20" customHeight="1" spans="3:3">
      <c r="C312" s="38"/>
    </row>
    <row r="313" s="22" customFormat="1" ht="20" customHeight="1" spans="3:3">
      <c r="C313" s="38"/>
    </row>
    <row r="314" s="22" customFormat="1" ht="20" customHeight="1" spans="3:3">
      <c r="C314" s="38"/>
    </row>
    <row r="315" s="22" customFormat="1" ht="20" customHeight="1" spans="3:3">
      <c r="C315" s="38"/>
    </row>
    <row r="316" s="22" customFormat="1" ht="20" customHeight="1" spans="3:3">
      <c r="C316" s="38"/>
    </row>
    <row r="317" s="22" customFormat="1" ht="20" customHeight="1" spans="3:3">
      <c r="C317" s="38"/>
    </row>
    <row r="318" s="22" customFormat="1" ht="20" customHeight="1" spans="3:3">
      <c r="C318" s="38"/>
    </row>
    <row r="319" s="22" customFormat="1" ht="20" customHeight="1" spans="3:3">
      <c r="C319" s="38"/>
    </row>
    <row r="320" s="22" customFormat="1" ht="20" customHeight="1" spans="3:3">
      <c r="C320" s="38"/>
    </row>
    <row r="321" s="22" customFormat="1" ht="20" customHeight="1" spans="3:3">
      <c r="C321" s="38"/>
    </row>
    <row r="322" s="22" customFormat="1" ht="20" customHeight="1" spans="3:3">
      <c r="C322" s="38"/>
    </row>
    <row r="323" s="22" customFormat="1" ht="20" customHeight="1" spans="3:3">
      <c r="C323" s="38"/>
    </row>
    <row r="324" s="22" customFormat="1" ht="20" customHeight="1" spans="3:3">
      <c r="C324" s="38"/>
    </row>
    <row r="325" s="22" customFormat="1" ht="20" customHeight="1" spans="3:3">
      <c r="C325" s="38"/>
    </row>
    <row r="326" s="22" customFormat="1" ht="20" customHeight="1" spans="3:3">
      <c r="C326" s="38"/>
    </row>
    <row r="327" s="22" customFormat="1" ht="20" customHeight="1" spans="3:3">
      <c r="C327" s="38"/>
    </row>
    <row r="328" s="22" customFormat="1" ht="20" customHeight="1" spans="3:3">
      <c r="C328" s="38"/>
    </row>
    <row r="329" s="22" customFormat="1" ht="20" customHeight="1" spans="3:3">
      <c r="C329" s="38"/>
    </row>
    <row r="330" s="22" customFormat="1" ht="20" customHeight="1" spans="3:3">
      <c r="C330" s="38"/>
    </row>
    <row r="331" s="22" customFormat="1" ht="20" customHeight="1" spans="3:3">
      <c r="C331" s="38"/>
    </row>
    <row r="332" s="22" customFormat="1" ht="20" customHeight="1" spans="3:3">
      <c r="C332" s="38"/>
    </row>
    <row r="333" s="22" customFormat="1" ht="20" customHeight="1" spans="3:3">
      <c r="C333" s="38"/>
    </row>
    <row r="334" s="22" customFormat="1" ht="20" customHeight="1" spans="3:3">
      <c r="C334" s="38"/>
    </row>
    <row r="335" s="22" customFormat="1" ht="20" customHeight="1" spans="3:3">
      <c r="C335" s="38"/>
    </row>
    <row r="336" s="22" customFormat="1" ht="20" customHeight="1" spans="3:3">
      <c r="C336" s="38"/>
    </row>
    <row r="337" s="22" customFormat="1" ht="20" customHeight="1" spans="3:3">
      <c r="C337" s="38"/>
    </row>
    <row r="338" s="22" customFormat="1" ht="20" customHeight="1" spans="3:3">
      <c r="C338" s="38"/>
    </row>
    <row r="339" s="22" customFormat="1" ht="20" customHeight="1" spans="3:3">
      <c r="C339" s="38"/>
    </row>
    <row r="340" s="22" customFormat="1" ht="20" customHeight="1" spans="3:3">
      <c r="C340" s="38"/>
    </row>
    <row r="341" s="22" customFormat="1" ht="20" customHeight="1" spans="3:3">
      <c r="C341" s="38"/>
    </row>
    <row r="342" s="22" customFormat="1" ht="20" customHeight="1" spans="3:3">
      <c r="C342" s="38"/>
    </row>
    <row r="343" s="22" customFormat="1" ht="20" customHeight="1" spans="3:3">
      <c r="C343" s="38"/>
    </row>
    <row r="344" s="22" customFormat="1" ht="20" customHeight="1" spans="3:3">
      <c r="C344" s="38"/>
    </row>
    <row r="345" s="22" customFormat="1" spans="3:3">
      <c r="C345" s="38"/>
    </row>
    <row r="346" s="22" customFormat="1" spans="3:3">
      <c r="C346" s="38"/>
    </row>
    <row r="347" s="22" customFormat="1" spans="3:3">
      <c r="C347" s="38"/>
    </row>
    <row r="348" s="22" customFormat="1" spans="3:3">
      <c r="C348" s="38"/>
    </row>
    <row r="349" s="22" customFormat="1" spans="3:3">
      <c r="C349" s="38"/>
    </row>
    <row r="350" s="22" customFormat="1" spans="3:3">
      <c r="C350" s="38"/>
    </row>
    <row r="351" s="22" customFormat="1" spans="3:3">
      <c r="C351" s="38"/>
    </row>
    <row r="352" s="22" customFormat="1" spans="3:3">
      <c r="C352" s="38"/>
    </row>
    <row r="353" s="22" customFormat="1" spans="3:3">
      <c r="C353" s="38"/>
    </row>
    <row r="354" s="22" customFormat="1" spans="3:3">
      <c r="C354" s="38"/>
    </row>
    <row r="355" s="22" customFormat="1" spans="3:3">
      <c r="C355" s="38"/>
    </row>
    <row r="356" s="22" customFormat="1" spans="3:3">
      <c r="C356" s="38"/>
    </row>
    <row r="357" s="22" customFormat="1" spans="3:3">
      <c r="C357" s="38"/>
    </row>
    <row r="358" s="22" customFormat="1" spans="3:3">
      <c r="C358" s="38"/>
    </row>
    <row r="359" s="22" customFormat="1" spans="3:3">
      <c r="C359" s="38"/>
    </row>
    <row r="360" s="22" customFormat="1" spans="3:3">
      <c r="C360" s="38"/>
    </row>
    <row r="361" s="22" customFormat="1" spans="3:3">
      <c r="C361" s="38"/>
    </row>
    <row r="362" s="22" customFormat="1" spans="3:3">
      <c r="C362" s="38"/>
    </row>
    <row r="363" s="22" customFormat="1" spans="3:3">
      <c r="C363" s="38"/>
    </row>
    <row r="364" s="22" customFormat="1" spans="3:3">
      <c r="C364" s="38"/>
    </row>
    <row r="365" s="22" customFormat="1" spans="3:3">
      <c r="C365" s="38"/>
    </row>
    <row r="366" s="22" customFormat="1" spans="3:3">
      <c r="C366" s="38"/>
    </row>
    <row r="367" s="22" customFormat="1" spans="3:3">
      <c r="C367" s="38"/>
    </row>
    <row r="368" s="22" customFormat="1" spans="3:3">
      <c r="C368" s="38"/>
    </row>
    <row r="369" s="22" customFormat="1" spans="3:3">
      <c r="C369" s="38"/>
    </row>
    <row r="370" s="22" customFormat="1" spans="3:3">
      <c r="C370" s="38"/>
    </row>
    <row r="371" s="22" customFormat="1" spans="3:3">
      <c r="C371" s="38"/>
    </row>
    <row r="372" s="22" customFormat="1" spans="3:3">
      <c r="C372" s="38"/>
    </row>
    <row r="373" s="22" customFormat="1" spans="3:3">
      <c r="C373" s="38"/>
    </row>
    <row r="374" s="22" customFormat="1" spans="3:3">
      <c r="C374" s="38"/>
    </row>
    <row r="375" s="22" customFormat="1" spans="3:3">
      <c r="C375" s="38"/>
    </row>
    <row r="376" s="22" customFormat="1" spans="3:3">
      <c r="C376" s="38"/>
    </row>
    <row r="377" s="22" customFormat="1" spans="3:3">
      <c r="C377" s="38"/>
    </row>
    <row r="378" s="22" customFormat="1" spans="3:3">
      <c r="C378" s="38"/>
    </row>
    <row r="379" s="22" customFormat="1" spans="3:3">
      <c r="C379" s="38"/>
    </row>
    <row r="380" s="22" customFormat="1" spans="3:3">
      <c r="C380" s="38"/>
    </row>
    <row r="381" s="22" customFormat="1" spans="3:3">
      <c r="C381" s="38"/>
    </row>
    <row r="382" s="22" customFormat="1" spans="3:3">
      <c r="C382" s="38"/>
    </row>
    <row r="383" s="22" customFormat="1" spans="3:3">
      <c r="C383" s="38"/>
    </row>
    <row r="384" s="22" customFormat="1" spans="3:3">
      <c r="C384" s="38"/>
    </row>
    <row r="385" s="22" customFormat="1" spans="3:3">
      <c r="C385" s="38"/>
    </row>
    <row r="386" s="22" customFormat="1" spans="3:3">
      <c r="C386" s="38"/>
    </row>
    <row r="387" s="22" customFormat="1" spans="3:3">
      <c r="C387" s="38"/>
    </row>
    <row r="388" s="22" customFormat="1" spans="3:3">
      <c r="C388" s="38"/>
    </row>
    <row r="389" s="22" customFormat="1" spans="3:3">
      <c r="C389" s="38"/>
    </row>
    <row r="390" s="22" customFormat="1" spans="3:3">
      <c r="C390" s="38"/>
    </row>
    <row r="391" s="22" customFormat="1" spans="3:3">
      <c r="C391" s="38"/>
    </row>
    <row r="392" s="22" customFormat="1" spans="3:3">
      <c r="C392" s="38"/>
    </row>
    <row r="393" s="22" customFormat="1" spans="3:3">
      <c r="C393" s="38"/>
    </row>
    <row r="394" s="22" customFormat="1" spans="3:3">
      <c r="C394" s="38"/>
    </row>
    <row r="395" s="22" customFormat="1" spans="3:3">
      <c r="C395" s="38"/>
    </row>
    <row r="396" s="22" customFormat="1" spans="3:3">
      <c r="C396" s="38"/>
    </row>
    <row r="397" s="22" customFormat="1" spans="3:3">
      <c r="C397" s="38"/>
    </row>
    <row r="398" s="22" customFormat="1" spans="3:3">
      <c r="C398" s="38"/>
    </row>
    <row r="399" s="22" customFormat="1" spans="3:3">
      <c r="C399" s="38"/>
    </row>
    <row r="400" s="22" customFormat="1" spans="3:3">
      <c r="C400" s="38"/>
    </row>
    <row r="401" s="22" customFormat="1" spans="3:3">
      <c r="C401" s="38"/>
    </row>
    <row r="402" s="22" customFormat="1" spans="3:3">
      <c r="C402" s="38"/>
    </row>
    <row r="403" s="22" customFormat="1" spans="3:3">
      <c r="C403" s="38"/>
    </row>
    <row r="404" s="22" customFormat="1" spans="3:3">
      <c r="C404" s="38"/>
    </row>
    <row r="405" s="22" customFormat="1" spans="3:3">
      <c r="C405" s="38"/>
    </row>
    <row r="406" s="22" customFormat="1" spans="3:3">
      <c r="C406" s="38"/>
    </row>
    <row r="407" s="22" customFormat="1" spans="3:3">
      <c r="C407" s="38"/>
    </row>
    <row r="408" s="22" customFormat="1" spans="3:3">
      <c r="C408" s="38"/>
    </row>
    <row r="409" s="22" customFormat="1" spans="3:3">
      <c r="C409" s="38"/>
    </row>
    <row r="410" s="22" customFormat="1" spans="3:3">
      <c r="C410" s="38"/>
    </row>
    <row r="411" s="22" customFormat="1" spans="3:3">
      <c r="C411" s="38"/>
    </row>
    <row r="412" s="22" customFormat="1" spans="3:3">
      <c r="C412" s="38"/>
    </row>
    <row r="413" s="22" customFormat="1" spans="3:3">
      <c r="C413" s="38"/>
    </row>
    <row r="414" s="22" customFormat="1" spans="3:3">
      <c r="C414" s="38"/>
    </row>
    <row r="415" s="22" customFormat="1" spans="3:3">
      <c r="C415" s="38"/>
    </row>
    <row r="416" s="22" customFormat="1" spans="3:3">
      <c r="C416" s="38"/>
    </row>
    <row r="417" s="22" customFormat="1" spans="3:3">
      <c r="C417" s="38"/>
    </row>
    <row r="418" s="22" customFormat="1" spans="3:3">
      <c r="C418" s="38"/>
    </row>
    <row r="419" s="22" customFormat="1" spans="3:3">
      <c r="C419" s="38"/>
    </row>
    <row r="420" s="22" customFormat="1" spans="3:3">
      <c r="C420" s="38"/>
    </row>
    <row r="421" s="22" customFormat="1" spans="3:3">
      <c r="C421" s="38"/>
    </row>
    <row r="422" s="22" customFormat="1" spans="3:3">
      <c r="C422" s="38"/>
    </row>
    <row r="423" s="22" customFormat="1" spans="3:3">
      <c r="C423" s="38"/>
    </row>
    <row r="424" s="22" customFormat="1" spans="3:3">
      <c r="C424" s="38"/>
    </row>
    <row r="425" s="22" customFormat="1" spans="3:3">
      <c r="C425" s="38"/>
    </row>
    <row r="426" s="22" customFormat="1" spans="3:3">
      <c r="C426" s="38"/>
    </row>
    <row r="427" s="22" customFormat="1" spans="3:3">
      <c r="C427" s="38"/>
    </row>
    <row r="428" s="22" customFormat="1" spans="3:3">
      <c r="C428" s="38"/>
    </row>
    <row r="429" s="22" customFormat="1" spans="3:3">
      <c r="C429" s="38"/>
    </row>
    <row r="430" s="22" customFormat="1" spans="3:3">
      <c r="C430" s="38"/>
    </row>
    <row r="431" s="22" customFormat="1" spans="3:3">
      <c r="C431" s="38"/>
    </row>
    <row r="432" s="22" customFormat="1" spans="3:3">
      <c r="C432" s="38"/>
    </row>
    <row r="433" s="22" customFormat="1" spans="3:3">
      <c r="C433" s="38"/>
    </row>
    <row r="434" s="22" customFormat="1" spans="3:3">
      <c r="C434" s="38"/>
    </row>
    <row r="435" s="22" customFormat="1" spans="3:3">
      <c r="C435" s="38"/>
    </row>
    <row r="436" s="22" customFormat="1" spans="3:3">
      <c r="C436" s="38"/>
    </row>
    <row r="437" s="22" customFormat="1" spans="3:3">
      <c r="C437" s="38"/>
    </row>
    <row r="438" s="22" customFormat="1" spans="3:3">
      <c r="C438" s="38"/>
    </row>
    <row r="439" s="22" customFormat="1" spans="3:3">
      <c r="C439" s="38"/>
    </row>
    <row r="440" s="22" customFormat="1" spans="3:3">
      <c r="C440" s="38"/>
    </row>
    <row r="441" s="22" customFormat="1" spans="3:3">
      <c r="C441" s="38"/>
    </row>
    <row r="442" s="22" customFormat="1" spans="3:3">
      <c r="C442" s="38"/>
    </row>
    <row r="443" s="22" customFormat="1" spans="3:3">
      <c r="C443" s="38"/>
    </row>
    <row r="444" s="22" customFormat="1" spans="3:3">
      <c r="C444" s="38"/>
    </row>
    <row r="445" s="22" customFormat="1" spans="3:3">
      <c r="C445" s="38"/>
    </row>
    <row r="446" s="22" customFormat="1" spans="3:3">
      <c r="C446" s="38"/>
    </row>
    <row r="447" s="22" customFormat="1" spans="3:3">
      <c r="C447" s="38"/>
    </row>
    <row r="448" s="22" customFormat="1" spans="3:3">
      <c r="C448" s="38"/>
    </row>
    <row r="449" s="22" customFormat="1" spans="3:3">
      <c r="C449" s="38"/>
    </row>
    <row r="450" s="22" customFormat="1" spans="3:3">
      <c r="C450" s="38"/>
    </row>
    <row r="451" s="22" customFormat="1" spans="3:3">
      <c r="C451" s="38"/>
    </row>
    <row r="452" s="22" customFormat="1" spans="3:3">
      <c r="C452" s="38"/>
    </row>
    <row r="453" s="22" customFormat="1" spans="3:3">
      <c r="C453" s="38"/>
    </row>
    <row r="454" s="22" customFormat="1" spans="3:3">
      <c r="C454" s="38"/>
    </row>
    <row r="455" s="22" customFormat="1" spans="3:3">
      <c r="C455" s="38"/>
    </row>
    <row r="456" s="22" customFormat="1" spans="3:3">
      <c r="C456" s="38"/>
    </row>
    <row r="457" s="22" customFormat="1" spans="3:3">
      <c r="C457" s="38"/>
    </row>
    <row r="458" s="22" customFormat="1" spans="3:3">
      <c r="C458" s="38"/>
    </row>
    <row r="459" s="22" customFormat="1" spans="3:3">
      <c r="C459" s="38"/>
    </row>
    <row r="460" s="22" customFormat="1" spans="3:3">
      <c r="C460" s="38"/>
    </row>
    <row r="461" s="22" customFormat="1" spans="3:3">
      <c r="C461" s="38"/>
    </row>
    <row r="462" s="22" customFormat="1" spans="3:3">
      <c r="C462" s="38"/>
    </row>
    <row r="463" s="22" customFormat="1" spans="3:3">
      <c r="C463" s="38"/>
    </row>
    <row r="464" s="22" customFormat="1" spans="3:3">
      <c r="C464" s="38"/>
    </row>
    <row r="465" s="22" customFormat="1" spans="3:3">
      <c r="C465" s="38"/>
    </row>
    <row r="466" s="22" customFormat="1" spans="3:3">
      <c r="C466" s="38"/>
    </row>
    <row r="467" s="22" customFormat="1" spans="3:3">
      <c r="C467" s="38"/>
    </row>
    <row r="468" s="22" customFormat="1" spans="3:3">
      <c r="C468" s="38"/>
    </row>
    <row r="469" s="22" customFormat="1" spans="3:3">
      <c r="C469" s="38"/>
    </row>
    <row r="470" s="22" customFormat="1" spans="3:3">
      <c r="C470" s="38"/>
    </row>
    <row r="471" s="22" customFormat="1" spans="3:3">
      <c r="C471" s="38"/>
    </row>
    <row r="472" s="22" customFormat="1" spans="3:3">
      <c r="C472" s="38"/>
    </row>
    <row r="473" s="22" customFormat="1" spans="3:3">
      <c r="C473" s="38"/>
    </row>
    <row r="474" s="22" customFormat="1" spans="3:3">
      <c r="C474" s="38"/>
    </row>
    <row r="475" s="22" customFormat="1" spans="3:3">
      <c r="C475" s="38"/>
    </row>
    <row r="476" s="22" customFormat="1" spans="3:3">
      <c r="C476" s="38"/>
    </row>
    <row r="477" s="22" customFormat="1" spans="3:3">
      <c r="C477" s="38"/>
    </row>
    <row r="478" s="22" customFormat="1" spans="3:3">
      <c r="C478" s="38"/>
    </row>
    <row r="479" s="22" customFormat="1" spans="3:3">
      <c r="C479" s="38"/>
    </row>
    <row r="480" s="22" customFormat="1" spans="3:3">
      <c r="C480" s="38"/>
    </row>
    <row r="481" s="22" customFormat="1" spans="3:3">
      <c r="C481" s="38"/>
    </row>
    <row r="482" s="22" customFormat="1" spans="3:3">
      <c r="C482" s="38"/>
    </row>
    <row r="483" s="22" customFormat="1" spans="3:3">
      <c r="C483" s="38"/>
    </row>
    <row r="484" s="22" customFormat="1" spans="3:3">
      <c r="C484" s="38"/>
    </row>
    <row r="485" s="22" customFormat="1" spans="3:3">
      <c r="C485" s="38"/>
    </row>
    <row r="486" s="22" customFormat="1" spans="3:3">
      <c r="C486" s="38"/>
    </row>
    <row r="487" s="22" customFormat="1" spans="3:3">
      <c r="C487" s="38"/>
    </row>
    <row r="488" s="22" customFormat="1" spans="3:3">
      <c r="C488" s="38"/>
    </row>
    <row r="489" s="22" customFormat="1" spans="3:3">
      <c r="C489" s="38"/>
    </row>
    <row r="490" s="22" customFormat="1" spans="3:3">
      <c r="C490" s="38"/>
    </row>
    <row r="491" s="22" customFormat="1" spans="3:3">
      <c r="C491" s="38"/>
    </row>
    <row r="492" s="22" customFormat="1" spans="3:3">
      <c r="C492" s="38"/>
    </row>
    <row r="493" s="22" customFormat="1" spans="3:3">
      <c r="C493" s="38"/>
    </row>
    <row r="494" s="22" customFormat="1" spans="3:3">
      <c r="C494" s="38"/>
    </row>
    <row r="495" s="22" customFormat="1" spans="3:3">
      <c r="C495" s="38"/>
    </row>
    <row r="496" s="22" customFormat="1" spans="3:3">
      <c r="C496" s="38"/>
    </row>
    <row r="497" s="22" customFormat="1" spans="3:3">
      <c r="C497" s="38"/>
    </row>
    <row r="498" s="22" customFormat="1" spans="3:3">
      <c r="C498" s="38"/>
    </row>
    <row r="499" s="22" customFormat="1" spans="3:3">
      <c r="C499" s="38"/>
    </row>
    <row r="500" s="22" customFormat="1" spans="3:3">
      <c r="C500" s="38"/>
    </row>
    <row r="501" s="22" customFormat="1" spans="3:3">
      <c r="C501" s="38"/>
    </row>
    <row r="502" s="22" customFormat="1" spans="3:3">
      <c r="C502" s="38"/>
    </row>
    <row r="503" s="22" customFormat="1" spans="3:3">
      <c r="C503" s="38"/>
    </row>
    <row r="504" s="22" customFormat="1" spans="3:3">
      <c r="C504" s="38"/>
    </row>
    <row r="505" s="22" customFormat="1" spans="3:3">
      <c r="C505" s="38"/>
    </row>
    <row r="506" s="22" customFormat="1" spans="3:3">
      <c r="C506" s="38"/>
    </row>
    <row r="507" s="22" customFormat="1" spans="3:3">
      <c r="C507" s="38"/>
    </row>
    <row r="508" s="22" customFormat="1" spans="3:3">
      <c r="C508" s="38"/>
    </row>
    <row r="509" s="22" customFormat="1" spans="3:3">
      <c r="C509" s="38"/>
    </row>
    <row r="510" s="22" customFormat="1" spans="3:3">
      <c r="C510" s="38"/>
    </row>
    <row r="511" s="22" customFormat="1" spans="3:3">
      <c r="C511" s="38"/>
    </row>
    <row r="512" s="22" customFormat="1" spans="3:3">
      <c r="C512" s="38"/>
    </row>
    <row r="513" s="22" customFormat="1" spans="3:3">
      <c r="C513" s="38"/>
    </row>
    <row r="514" s="22" customFormat="1" spans="3:3">
      <c r="C514" s="38"/>
    </row>
    <row r="515" s="22" customFormat="1" spans="3:3">
      <c r="C515" s="38"/>
    </row>
    <row r="516" s="22" customFormat="1" spans="3:3">
      <c r="C516" s="38"/>
    </row>
    <row r="517" s="22" customFormat="1" spans="3:3">
      <c r="C517" s="38"/>
    </row>
    <row r="518" s="22" customFormat="1" spans="3:3">
      <c r="C518" s="38"/>
    </row>
    <row r="519" s="22" customFormat="1" spans="3:3">
      <c r="C519" s="38"/>
    </row>
    <row r="520" s="22" customFormat="1" spans="3:3">
      <c r="C520" s="38"/>
    </row>
    <row r="521" s="22" customFormat="1" spans="3:3">
      <c r="C521" s="38"/>
    </row>
    <row r="522" s="22" customFormat="1" spans="3:3">
      <c r="C522" s="38"/>
    </row>
    <row r="523" s="22" customFormat="1" spans="3:3">
      <c r="C523" s="38"/>
    </row>
    <row r="524" s="22" customFormat="1" spans="3:3">
      <c r="C524" s="38"/>
    </row>
    <row r="525" s="22" customFormat="1" spans="3:3">
      <c r="C525" s="38"/>
    </row>
    <row r="526" s="22" customFormat="1" spans="3:3">
      <c r="C526" s="38"/>
    </row>
    <row r="527" s="22" customFormat="1" spans="3:3">
      <c r="C527" s="38"/>
    </row>
    <row r="528" s="22" customFormat="1" spans="3:3">
      <c r="C528" s="38"/>
    </row>
    <row r="529" s="22" customFormat="1" spans="3:3">
      <c r="C529" s="38"/>
    </row>
    <row r="530" s="22" customFormat="1" spans="3:3">
      <c r="C530" s="38"/>
    </row>
    <row r="531" s="22" customFormat="1" spans="3:3">
      <c r="C531" s="38"/>
    </row>
    <row r="532" s="22" customFormat="1" spans="3:3">
      <c r="C532" s="38"/>
    </row>
    <row r="533" s="22" customFormat="1" spans="3:3">
      <c r="C533" s="38"/>
    </row>
    <row r="534" s="22" customFormat="1" spans="3:3">
      <c r="C534" s="38"/>
    </row>
    <row r="535" s="22" customFormat="1" spans="3:3">
      <c r="C535" s="38"/>
    </row>
    <row r="536" s="22" customFormat="1" spans="3:3">
      <c r="C536" s="38"/>
    </row>
    <row r="537" s="22" customFormat="1" spans="3:3">
      <c r="C537" s="38"/>
    </row>
    <row r="538" s="22" customFormat="1" spans="3:3">
      <c r="C538" s="38"/>
    </row>
    <row r="539" s="22" customFormat="1" spans="3:3">
      <c r="C539" s="38"/>
    </row>
    <row r="540" s="22" customFormat="1" spans="3:3">
      <c r="C540" s="38"/>
    </row>
    <row r="541" s="22" customFormat="1" spans="3:3">
      <c r="C541" s="38"/>
    </row>
    <row r="542" s="22" customFormat="1" spans="3:3">
      <c r="C542" s="38"/>
    </row>
    <row r="543" s="22" customFormat="1" spans="3:3">
      <c r="C543" s="38"/>
    </row>
    <row r="544" s="22" customFormat="1" spans="3:3">
      <c r="C544" s="38"/>
    </row>
    <row r="545" s="22" customFormat="1" spans="3:3">
      <c r="C545" s="38"/>
    </row>
    <row r="546" s="22" customFormat="1" spans="3:3">
      <c r="C546" s="38"/>
    </row>
    <row r="547" s="22" customFormat="1" spans="3:3">
      <c r="C547" s="38"/>
    </row>
    <row r="548" s="22" customFormat="1" spans="3:3">
      <c r="C548" s="38"/>
    </row>
    <row r="549" s="22" customFormat="1" spans="3:3">
      <c r="C549" s="38"/>
    </row>
    <row r="550" s="22" customFormat="1" spans="3:3">
      <c r="C550" s="38"/>
    </row>
    <row r="551" s="22" customFormat="1" spans="3:3">
      <c r="C551" s="38"/>
    </row>
    <row r="552" s="22" customFormat="1" spans="3:3">
      <c r="C552" s="38"/>
    </row>
    <row r="553" s="22" customFormat="1" spans="3:3">
      <c r="C553" s="38"/>
    </row>
    <row r="554" s="22" customFormat="1" spans="3:3">
      <c r="C554" s="38"/>
    </row>
    <row r="555" s="22" customFormat="1" spans="3:3">
      <c r="C555" s="38"/>
    </row>
    <row r="556" s="22" customFormat="1" spans="3:3">
      <c r="C556" s="38"/>
    </row>
    <row r="557" s="22" customFormat="1" spans="3:3">
      <c r="C557" s="38"/>
    </row>
    <row r="558" s="22" customFormat="1" spans="3:3">
      <c r="C558" s="38"/>
    </row>
    <row r="559" s="22" customFormat="1" spans="3:3">
      <c r="C559" s="38"/>
    </row>
    <row r="560" s="22" customFormat="1" spans="3:3">
      <c r="C560" s="38"/>
    </row>
    <row r="561" s="22" customFormat="1" spans="3:3">
      <c r="C561" s="38"/>
    </row>
    <row r="562" s="22" customFormat="1" spans="3:3">
      <c r="C562" s="38"/>
    </row>
    <row r="563" s="22" customFormat="1" spans="3:3">
      <c r="C563" s="38"/>
    </row>
    <row r="564" s="22" customFormat="1" spans="3:3">
      <c r="C564" s="38"/>
    </row>
    <row r="565" s="22" customFormat="1" spans="3:3">
      <c r="C565" s="38"/>
    </row>
    <row r="566" s="22" customFormat="1" spans="3:3">
      <c r="C566" s="38"/>
    </row>
    <row r="567" s="22" customFormat="1" spans="3:3">
      <c r="C567" s="38"/>
    </row>
    <row r="568" s="22" customFormat="1" spans="3:3">
      <c r="C568" s="38"/>
    </row>
    <row r="569" s="22" customFormat="1" spans="3:3">
      <c r="C569" s="38"/>
    </row>
    <row r="570" s="22" customFormat="1" spans="3:3">
      <c r="C570" s="38"/>
    </row>
    <row r="571" s="22" customFormat="1" spans="3:3">
      <c r="C571" s="38"/>
    </row>
    <row r="572" s="22" customFormat="1" spans="3:3">
      <c r="C572" s="38"/>
    </row>
    <row r="573" s="22" customFormat="1" spans="3:3">
      <c r="C573" s="38"/>
    </row>
    <row r="574" s="22" customFormat="1" spans="3:3">
      <c r="C574" s="38"/>
    </row>
    <row r="575" s="22" customFormat="1" spans="3:3">
      <c r="C575" s="38"/>
    </row>
    <row r="576" s="22" customFormat="1" spans="3:3">
      <c r="C576" s="38"/>
    </row>
    <row r="577" s="22" customFormat="1" spans="3:3">
      <c r="C577" s="38"/>
    </row>
    <row r="578" s="22" customFormat="1" spans="3:3">
      <c r="C578" s="38"/>
    </row>
    <row r="579" s="22" customFormat="1" spans="3:3">
      <c r="C579" s="38"/>
    </row>
    <row r="580" s="22" customFormat="1" spans="3:3">
      <c r="C580" s="38"/>
    </row>
    <row r="581" s="22" customFormat="1" spans="3:3">
      <c r="C581" s="38"/>
    </row>
    <row r="582" s="22" customFormat="1" spans="3:3">
      <c r="C582" s="38"/>
    </row>
    <row r="583" s="22" customFormat="1" spans="3:3">
      <c r="C583" s="38"/>
    </row>
    <row r="584" s="22" customFormat="1" spans="3:3">
      <c r="C584" s="38"/>
    </row>
    <row r="585" s="22" customFormat="1" spans="3:3">
      <c r="C585" s="38"/>
    </row>
    <row r="586" s="22" customFormat="1" spans="3:3">
      <c r="C586" s="38"/>
    </row>
    <row r="587" s="22" customFormat="1" spans="3:3">
      <c r="C587" s="38"/>
    </row>
    <row r="588" s="22" customFormat="1" spans="3:3">
      <c r="C588" s="38"/>
    </row>
    <row r="589" s="22" customFormat="1" spans="3:3">
      <c r="C589" s="38"/>
    </row>
    <row r="590" s="22" customFormat="1" spans="3:3">
      <c r="C590" s="38"/>
    </row>
    <row r="591" s="22" customFormat="1" spans="3:3">
      <c r="C591" s="38"/>
    </row>
    <row r="592" s="22" customFormat="1" spans="3:3">
      <c r="C592" s="38"/>
    </row>
    <row r="593" s="22" customFormat="1" spans="3:3">
      <c r="C593" s="38"/>
    </row>
    <row r="594" s="22" customFormat="1" spans="3:3">
      <c r="C594" s="38"/>
    </row>
    <row r="595" s="22" customFormat="1" spans="3:3">
      <c r="C595" s="38"/>
    </row>
    <row r="596" s="22" customFormat="1" spans="3:3">
      <c r="C596" s="38"/>
    </row>
    <row r="597" s="22" customFormat="1" spans="3:3">
      <c r="C597" s="38"/>
    </row>
    <row r="598" s="22" customFormat="1" spans="3:3">
      <c r="C598" s="38"/>
    </row>
    <row r="599" s="22" customFormat="1" spans="3:3">
      <c r="C599" s="38"/>
    </row>
    <row r="600" s="22" customFormat="1" spans="3:3">
      <c r="C600" s="38"/>
    </row>
    <row r="601" s="22" customFormat="1" spans="3:3">
      <c r="C601" s="38"/>
    </row>
    <row r="602" s="22" customFormat="1" spans="3:3">
      <c r="C602" s="38"/>
    </row>
    <row r="603" s="22" customFormat="1" spans="3:3">
      <c r="C603" s="38"/>
    </row>
    <row r="604" s="22" customFormat="1" spans="3:3">
      <c r="C604" s="38"/>
    </row>
    <row r="605" s="22" customFormat="1" spans="3:3">
      <c r="C605" s="38"/>
    </row>
    <row r="606" s="22" customFormat="1" spans="3:3">
      <c r="C606" s="38"/>
    </row>
    <row r="607" s="22" customFormat="1" spans="3:3">
      <c r="C607" s="38"/>
    </row>
    <row r="608" s="22" customFormat="1" spans="3:3">
      <c r="C608" s="38"/>
    </row>
    <row r="609" s="22" customFormat="1" spans="3:3">
      <c r="C609" s="38"/>
    </row>
    <row r="610" s="22" customFormat="1" spans="3:3">
      <c r="C610" s="38"/>
    </row>
    <row r="611" s="22" customFormat="1" spans="3:3">
      <c r="C611" s="38"/>
    </row>
    <row r="612" s="22" customFormat="1" spans="3:3">
      <c r="C612" s="38"/>
    </row>
    <row r="613" s="22" customFormat="1" spans="3:3">
      <c r="C613" s="38"/>
    </row>
    <row r="614" s="22" customFormat="1" spans="3:3">
      <c r="C614" s="38"/>
    </row>
    <row r="615" s="22" customFormat="1" spans="3:3">
      <c r="C615" s="38"/>
    </row>
    <row r="616" s="22" customFormat="1" spans="3:3">
      <c r="C616" s="38"/>
    </row>
    <row r="617" s="22" customFormat="1" spans="3:3">
      <c r="C617" s="38"/>
    </row>
    <row r="618" s="22" customFormat="1" spans="3:3">
      <c r="C618" s="38"/>
    </row>
    <row r="619" s="22" customFormat="1" spans="3:3">
      <c r="C619" s="38"/>
    </row>
    <row r="620" s="22" customFormat="1" spans="3:3">
      <c r="C620" s="38"/>
    </row>
    <row r="621" s="22" customFormat="1" spans="3:3">
      <c r="C621" s="38"/>
    </row>
    <row r="622" s="22" customFormat="1" spans="3:3">
      <c r="C622" s="38"/>
    </row>
    <row r="623" s="22" customFormat="1" spans="3:3">
      <c r="C623" s="38"/>
    </row>
    <row r="624" s="22" customFormat="1" spans="3:3">
      <c r="C624" s="38"/>
    </row>
    <row r="625" s="22" customFormat="1" spans="3:3">
      <c r="C625" s="38"/>
    </row>
    <row r="626" s="22" customFormat="1" spans="3:3">
      <c r="C626" s="38"/>
    </row>
    <row r="627" s="22" customFormat="1" spans="3:3">
      <c r="C627" s="38"/>
    </row>
    <row r="628" s="22" customFormat="1" spans="3:3">
      <c r="C628" s="38"/>
    </row>
    <row r="629" s="22" customFormat="1" spans="3:3">
      <c r="C629" s="38"/>
    </row>
    <row r="630" s="22" customFormat="1" spans="3:3">
      <c r="C630" s="38"/>
    </row>
    <row r="631" s="22" customFormat="1" spans="3:3">
      <c r="C631" s="38"/>
    </row>
    <row r="632" s="22" customFormat="1" spans="3:3">
      <c r="C632" s="38"/>
    </row>
    <row r="633" s="22" customFormat="1" spans="3:3">
      <c r="C633" s="38"/>
    </row>
    <row r="634" s="22" customFormat="1" spans="3:3">
      <c r="C634" s="38"/>
    </row>
    <row r="635" s="22" customFormat="1" spans="3:3">
      <c r="C635" s="38"/>
    </row>
    <row r="636" s="22" customFormat="1" spans="3:3">
      <c r="C636" s="38"/>
    </row>
    <row r="637" s="22" customFormat="1" spans="3:3">
      <c r="C637" s="38"/>
    </row>
    <row r="638" s="22" customFormat="1" spans="3:3">
      <c r="C638" s="38"/>
    </row>
    <row r="639" s="22" customFormat="1" spans="3:3">
      <c r="C639" s="38"/>
    </row>
    <row r="640" s="22" customFormat="1" spans="3:3">
      <c r="C640" s="38"/>
    </row>
    <row r="641" s="22" customFormat="1" spans="3:3">
      <c r="C641" s="38"/>
    </row>
    <row r="642" s="22" customFormat="1" spans="3:3">
      <c r="C642" s="38"/>
    </row>
    <row r="643" s="22" customFormat="1" spans="3:3">
      <c r="C643" s="38"/>
    </row>
    <row r="644" s="22" customFormat="1" spans="3:3">
      <c r="C644" s="38"/>
    </row>
    <row r="645" s="22" customFormat="1" spans="3:3">
      <c r="C645" s="38"/>
    </row>
    <row r="646" s="22" customFormat="1" spans="3:3">
      <c r="C646" s="38"/>
    </row>
    <row r="647" s="22" customFormat="1" spans="3:3">
      <c r="C647" s="38"/>
    </row>
    <row r="648" s="22" customFormat="1" spans="3:3">
      <c r="C648" s="38"/>
    </row>
    <row r="649" s="22" customFormat="1" spans="3:3">
      <c r="C649" s="38"/>
    </row>
    <row r="650" s="22" customFormat="1" spans="3:3">
      <c r="C650" s="38"/>
    </row>
    <row r="651" s="22" customFormat="1" spans="3:3">
      <c r="C651" s="38"/>
    </row>
    <row r="652" s="22" customFormat="1" spans="3:3">
      <c r="C652" s="38"/>
    </row>
    <row r="653" s="22" customFormat="1" spans="3:3">
      <c r="C653" s="38"/>
    </row>
    <row r="654" s="22" customFormat="1" spans="3:3">
      <c r="C654" s="38"/>
    </row>
    <row r="655" s="22" customFormat="1" spans="3:3">
      <c r="C655" s="38"/>
    </row>
    <row r="656" s="22" customFormat="1" spans="3:3">
      <c r="C656" s="38"/>
    </row>
    <row r="657" s="22" customFormat="1" spans="3:3">
      <c r="C657" s="38"/>
    </row>
    <row r="658" s="22" customFormat="1" spans="3:3">
      <c r="C658" s="38"/>
    </row>
    <row r="659" s="22" customFormat="1" spans="3:3">
      <c r="C659" s="38"/>
    </row>
    <row r="660" s="22" customFormat="1" spans="3:3">
      <c r="C660" s="38"/>
    </row>
    <row r="661" s="22" customFormat="1" spans="3:3">
      <c r="C661" s="38"/>
    </row>
    <row r="662" s="22" customFormat="1" spans="3:3">
      <c r="C662" s="38"/>
    </row>
    <row r="663" s="22" customFormat="1" spans="3:3">
      <c r="C663" s="38"/>
    </row>
    <row r="664" s="22" customFormat="1" spans="3:3">
      <c r="C664" s="38"/>
    </row>
    <row r="665" s="22" customFormat="1" spans="3:3">
      <c r="C665" s="38"/>
    </row>
    <row r="666" s="22" customFormat="1" spans="3:3">
      <c r="C666" s="38"/>
    </row>
    <row r="667" s="22" customFormat="1" spans="3:3">
      <c r="C667" s="38"/>
    </row>
    <row r="668" s="22" customFormat="1" spans="3:3">
      <c r="C668" s="38"/>
    </row>
    <row r="669" s="22" customFormat="1" spans="3:3">
      <c r="C669" s="38"/>
    </row>
    <row r="670" s="22" customFormat="1" spans="3:3">
      <c r="C670" s="38"/>
    </row>
    <row r="671" s="22" customFormat="1" spans="3:3">
      <c r="C671" s="38"/>
    </row>
    <row r="672" s="22" customFormat="1" spans="3:3">
      <c r="C672" s="38"/>
    </row>
    <row r="673" s="22" customFormat="1" spans="3:3">
      <c r="C673" s="38"/>
    </row>
    <row r="674" s="22" customFormat="1" spans="3:3">
      <c r="C674" s="38"/>
    </row>
    <row r="675" s="22" customFormat="1" spans="3:3">
      <c r="C675" s="38"/>
    </row>
    <row r="676" s="22" customFormat="1" spans="3:3">
      <c r="C676" s="38"/>
    </row>
    <row r="677" s="22" customFormat="1" spans="3:3">
      <c r="C677" s="38"/>
    </row>
    <row r="678" s="22" customFormat="1" spans="3:3">
      <c r="C678" s="38"/>
    </row>
    <row r="679" s="22" customFormat="1" spans="3:3">
      <c r="C679" s="38"/>
    </row>
    <row r="680" s="22" customFormat="1" spans="3:3">
      <c r="C680" s="38"/>
    </row>
    <row r="681" s="22" customFormat="1" spans="3:3">
      <c r="C681" s="38"/>
    </row>
    <row r="682" s="22" customFormat="1" spans="3:3">
      <c r="C682" s="38"/>
    </row>
    <row r="683" s="22" customFormat="1" spans="3:3">
      <c r="C683" s="38"/>
    </row>
    <row r="684" s="22" customFormat="1" spans="3:3">
      <c r="C684" s="38"/>
    </row>
    <row r="685" s="22" customFormat="1" spans="3:3">
      <c r="C685" s="38"/>
    </row>
    <row r="686" s="22" customFormat="1" spans="3:3">
      <c r="C686" s="38"/>
    </row>
    <row r="687" s="22" customFormat="1" spans="3:3">
      <c r="C687" s="38"/>
    </row>
    <row r="688" s="22" customFormat="1" spans="3:3">
      <c r="C688" s="38"/>
    </row>
    <row r="689" s="22" customFormat="1" spans="3:3">
      <c r="C689" s="38"/>
    </row>
    <row r="690" s="22" customFormat="1" spans="3:3">
      <c r="C690" s="38"/>
    </row>
    <row r="691" s="22" customFormat="1" spans="3:3">
      <c r="C691" s="38"/>
    </row>
    <row r="692" s="22" customFormat="1" spans="3:3">
      <c r="C692" s="38"/>
    </row>
    <row r="693" s="22" customFormat="1" spans="3:3">
      <c r="C693" s="38"/>
    </row>
    <row r="694" s="22" customFormat="1" spans="3:3">
      <c r="C694" s="38"/>
    </row>
    <row r="695" s="22" customFormat="1" spans="3:3">
      <c r="C695" s="38"/>
    </row>
    <row r="696" s="22" customFormat="1" spans="3:3">
      <c r="C696" s="38"/>
    </row>
    <row r="697" s="22" customFormat="1" spans="3:3">
      <c r="C697" s="38"/>
    </row>
    <row r="698" s="22" customFormat="1" spans="3:3">
      <c r="C698" s="38"/>
    </row>
    <row r="699" s="22" customFormat="1" spans="3:3">
      <c r="C699" s="38"/>
    </row>
    <row r="700" s="22" customFormat="1" spans="3:3">
      <c r="C700" s="38"/>
    </row>
    <row r="701" s="22" customFormat="1" spans="3:3">
      <c r="C701" s="38"/>
    </row>
    <row r="702" s="22" customFormat="1" spans="3:3">
      <c r="C702" s="38"/>
    </row>
    <row r="703" s="22" customFormat="1" spans="3:3">
      <c r="C703" s="38"/>
    </row>
    <row r="704" s="22" customFormat="1" spans="3:3">
      <c r="C704" s="38"/>
    </row>
    <row r="705" s="22" customFormat="1" spans="3:3">
      <c r="C705" s="38"/>
    </row>
    <row r="706" s="22" customFormat="1" spans="3:3">
      <c r="C706" s="38"/>
    </row>
    <row r="707" s="22" customFormat="1" spans="3:3">
      <c r="C707" s="38"/>
    </row>
    <row r="708" s="22" customFormat="1" spans="3:3">
      <c r="C708" s="38"/>
    </row>
    <row r="709" s="22" customFormat="1" spans="3:3">
      <c r="C709" s="38"/>
    </row>
    <row r="710" s="22" customFormat="1" spans="3:3">
      <c r="C710" s="38"/>
    </row>
    <row r="711" s="22" customFormat="1" spans="3:3">
      <c r="C711" s="38"/>
    </row>
    <row r="712" s="22" customFormat="1" spans="3:3">
      <c r="C712" s="38"/>
    </row>
    <row r="713" s="22" customFormat="1" spans="3:3">
      <c r="C713" s="38"/>
    </row>
    <row r="714" s="22" customFormat="1" spans="3:3">
      <c r="C714" s="38"/>
    </row>
    <row r="715" s="22" customFormat="1" spans="3:3">
      <c r="C715" s="38"/>
    </row>
    <row r="716" s="22" customFormat="1" spans="3:3">
      <c r="C716" s="38"/>
    </row>
    <row r="717" s="22" customFormat="1" spans="3:3">
      <c r="C717" s="38"/>
    </row>
    <row r="718" s="22" customFormat="1" spans="3:3">
      <c r="C718" s="38"/>
    </row>
    <row r="719" s="22" customFormat="1" spans="3:3">
      <c r="C719" s="38"/>
    </row>
    <row r="720" s="22" customFormat="1" spans="3:3">
      <c r="C720" s="38"/>
    </row>
    <row r="721" s="22" customFormat="1" spans="3:3">
      <c r="C721" s="38"/>
    </row>
    <row r="722" s="22" customFormat="1" spans="3:3">
      <c r="C722" s="38"/>
    </row>
    <row r="723" s="22" customFormat="1" spans="3:3">
      <c r="C723" s="38"/>
    </row>
    <row r="724" s="22" customFormat="1" spans="3:3">
      <c r="C724" s="38"/>
    </row>
    <row r="725" s="22" customFormat="1" spans="3:3">
      <c r="C725" s="38"/>
    </row>
    <row r="726" s="22" customFormat="1" spans="3:3">
      <c r="C726" s="38"/>
    </row>
    <row r="727" s="22" customFormat="1" spans="3:3">
      <c r="C727" s="38"/>
    </row>
    <row r="728" s="22" customFormat="1" spans="3:3">
      <c r="C728" s="38"/>
    </row>
    <row r="729" s="22" customFormat="1" spans="3:3">
      <c r="C729" s="38"/>
    </row>
    <row r="730" s="22" customFormat="1" spans="3:3">
      <c r="C730" s="38"/>
    </row>
    <row r="731" s="22" customFormat="1" spans="3:3">
      <c r="C731" s="38"/>
    </row>
    <row r="732" s="22" customFormat="1" spans="3:3">
      <c r="C732" s="38"/>
    </row>
    <row r="733" s="22" customFormat="1" spans="3:3">
      <c r="C733" s="38"/>
    </row>
    <row r="734" s="22" customFormat="1" spans="3:3">
      <c r="C734" s="38"/>
    </row>
    <row r="735" s="22" customFormat="1" spans="3:3">
      <c r="C735" s="38"/>
    </row>
    <row r="736" s="22" customFormat="1" spans="3:3">
      <c r="C736" s="38"/>
    </row>
    <row r="737" s="22" customFormat="1" spans="3:3">
      <c r="C737" s="38"/>
    </row>
    <row r="738" s="22" customFormat="1" spans="3:3">
      <c r="C738" s="38"/>
    </row>
    <row r="739" s="22" customFormat="1" spans="3:3">
      <c r="C739" s="38"/>
    </row>
    <row r="740" s="22" customFormat="1" spans="3:3">
      <c r="C740" s="38"/>
    </row>
    <row r="741" s="22" customFormat="1" spans="3:3">
      <c r="C741" s="38"/>
    </row>
    <row r="742" s="22" customFormat="1" spans="3:3">
      <c r="C742" s="38"/>
    </row>
    <row r="743" s="22" customFormat="1" spans="3:3">
      <c r="C743" s="38"/>
    </row>
    <row r="744" s="22" customFormat="1" spans="3:3">
      <c r="C744" s="38"/>
    </row>
    <row r="745" s="22" customFormat="1" spans="3:3">
      <c r="C745" s="38"/>
    </row>
    <row r="746" s="22" customFormat="1" spans="3:3">
      <c r="C746" s="38"/>
    </row>
    <row r="747" s="22" customFormat="1" spans="3:3">
      <c r="C747" s="38"/>
    </row>
    <row r="748" s="22" customFormat="1" spans="3:3">
      <c r="C748" s="38"/>
    </row>
    <row r="749" s="22" customFormat="1" spans="3:3">
      <c r="C749" s="38"/>
    </row>
    <row r="750" s="22" customFormat="1" spans="3:3">
      <c r="C750" s="38"/>
    </row>
    <row r="751" s="22" customFormat="1" spans="3:3">
      <c r="C751" s="38"/>
    </row>
    <row r="752" s="22" customFormat="1" spans="3:3">
      <c r="C752" s="38"/>
    </row>
    <row r="753" s="22" customFormat="1" spans="3:3">
      <c r="C753" s="38"/>
    </row>
    <row r="754" s="22" customFormat="1" spans="3:3">
      <c r="C754" s="38"/>
    </row>
    <row r="755" s="22" customFormat="1" spans="3:3">
      <c r="C755" s="38"/>
    </row>
    <row r="756" s="22" customFormat="1" spans="3:3">
      <c r="C756" s="38"/>
    </row>
    <row r="757" s="22" customFormat="1" spans="3:3">
      <c r="C757" s="38"/>
    </row>
    <row r="758" s="22" customFormat="1" spans="3:3">
      <c r="C758" s="38"/>
    </row>
    <row r="759" s="22" customFormat="1" spans="3:3">
      <c r="C759" s="38"/>
    </row>
    <row r="760" s="22" customFormat="1" spans="3:3">
      <c r="C760" s="38"/>
    </row>
    <row r="761" s="22" customFormat="1" spans="3:3">
      <c r="C761" s="38"/>
    </row>
    <row r="762" s="22" customFormat="1" spans="3:3">
      <c r="C762" s="38"/>
    </row>
    <row r="763" s="22" customFormat="1" spans="3:3">
      <c r="C763" s="38"/>
    </row>
    <row r="764" s="22" customFormat="1" spans="3:3">
      <c r="C764" s="38"/>
    </row>
    <row r="765" s="22" customFormat="1" spans="3:3">
      <c r="C765" s="38"/>
    </row>
    <row r="766" s="22" customFormat="1" spans="3:3">
      <c r="C766" s="38"/>
    </row>
    <row r="767" s="22" customFormat="1" spans="3:3">
      <c r="C767" s="38"/>
    </row>
    <row r="768" s="22" customFormat="1" spans="3:3">
      <c r="C768" s="38"/>
    </row>
    <row r="769" s="22" customFormat="1" spans="3:3">
      <c r="C769" s="38"/>
    </row>
    <row r="770" s="22" customFormat="1" spans="3:3">
      <c r="C770" s="38"/>
    </row>
    <row r="771" s="22" customFormat="1" spans="3:3">
      <c r="C771" s="38"/>
    </row>
    <row r="772" s="22" customFormat="1" spans="3:3">
      <c r="C772" s="38"/>
    </row>
    <row r="773" s="22" customFormat="1" spans="3:3">
      <c r="C773" s="38"/>
    </row>
    <row r="774" s="22" customFormat="1" spans="3:3">
      <c r="C774" s="38"/>
    </row>
    <row r="775" s="22" customFormat="1" spans="3:3">
      <c r="C775" s="38"/>
    </row>
    <row r="776" s="22" customFormat="1" spans="3:3">
      <c r="C776" s="38"/>
    </row>
    <row r="777" s="22" customFormat="1" spans="3:3">
      <c r="C777" s="38"/>
    </row>
    <row r="778" s="22" customFormat="1" spans="3:3">
      <c r="C778" s="38"/>
    </row>
    <row r="779" s="22" customFormat="1" spans="3:3">
      <c r="C779" s="38"/>
    </row>
    <row r="780" s="22" customFormat="1" spans="3:3">
      <c r="C780" s="38"/>
    </row>
    <row r="781" s="22" customFormat="1" spans="3:3">
      <c r="C781" s="38"/>
    </row>
    <row r="782" s="22" customFormat="1" spans="3:3">
      <c r="C782" s="38"/>
    </row>
    <row r="783" s="22" customFormat="1" spans="3:3">
      <c r="C783" s="38"/>
    </row>
    <row r="784" s="22" customFormat="1" spans="3:3">
      <c r="C784" s="38"/>
    </row>
    <row r="785" s="22" customFormat="1" spans="3:3">
      <c r="C785" s="38"/>
    </row>
    <row r="786" s="22" customFormat="1" spans="3:3">
      <c r="C786" s="38"/>
    </row>
    <row r="787" s="22" customFormat="1" spans="3:3">
      <c r="C787" s="38"/>
    </row>
    <row r="788" s="22" customFormat="1" spans="3:3">
      <c r="C788" s="38"/>
    </row>
    <row r="789" s="22" customFormat="1" spans="3:3">
      <c r="C789" s="38"/>
    </row>
    <row r="790" s="22" customFormat="1" spans="3:3">
      <c r="C790" s="38"/>
    </row>
    <row r="791" s="22" customFormat="1" spans="3:3">
      <c r="C791" s="38"/>
    </row>
    <row r="792" s="22" customFormat="1" spans="3:3">
      <c r="C792" s="38"/>
    </row>
    <row r="793" s="22" customFormat="1" spans="3:3">
      <c r="C793" s="38"/>
    </row>
    <row r="794" s="22" customFormat="1" spans="3:3">
      <c r="C794" s="38"/>
    </row>
    <row r="795" s="22" customFormat="1" spans="3:3">
      <c r="C795" s="38"/>
    </row>
    <row r="796" s="22" customFormat="1" spans="3:3">
      <c r="C796" s="38"/>
    </row>
    <row r="797" s="22" customFormat="1" spans="3:3">
      <c r="C797" s="38"/>
    </row>
    <row r="798" s="22" customFormat="1" spans="3:3">
      <c r="C798" s="38"/>
    </row>
    <row r="799" s="22" customFormat="1" spans="3:3">
      <c r="C799" s="38"/>
    </row>
    <row r="800" s="22" customFormat="1" spans="3:3">
      <c r="C800" s="38"/>
    </row>
    <row r="801" s="22" customFormat="1" spans="3:3">
      <c r="C801" s="38"/>
    </row>
    <row r="802" s="22" customFormat="1" spans="3:3">
      <c r="C802" s="38"/>
    </row>
    <row r="803" s="22" customFormat="1" spans="3:3">
      <c r="C803" s="38"/>
    </row>
    <row r="804" s="22" customFormat="1" spans="3:3">
      <c r="C804" s="38"/>
    </row>
    <row r="805" s="22" customFormat="1" spans="3:3">
      <c r="C805" s="38"/>
    </row>
    <row r="806" s="22" customFormat="1" spans="3:3">
      <c r="C806" s="38"/>
    </row>
    <row r="807" s="22" customFormat="1" spans="3:3">
      <c r="C807" s="38"/>
    </row>
    <row r="808" s="22" customFormat="1" spans="3:3">
      <c r="C808" s="38"/>
    </row>
    <row r="809" s="22" customFormat="1" spans="3:3">
      <c r="C809" s="38"/>
    </row>
    <row r="810" s="22" customFormat="1" spans="3:3">
      <c r="C810" s="38"/>
    </row>
    <row r="811" s="22" customFormat="1" spans="3:3">
      <c r="C811" s="38"/>
    </row>
    <row r="812" s="22" customFormat="1" spans="3:3">
      <c r="C812" s="38"/>
    </row>
    <row r="813" s="22" customFormat="1" spans="3:3">
      <c r="C813" s="38"/>
    </row>
    <row r="814" s="22" customFormat="1" spans="3:3">
      <c r="C814" s="38"/>
    </row>
    <row r="815" s="22" customFormat="1" spans="3:3">
      <c r="C815" s="38"/>
    </row>
    <row r="816" s="22" customFormat="1" spans="3:3">
      <c r="C816" s="38"/>
    </row>
    <row r="817" s="22" customFormat="1" spans="3:3">
      <c r="C817" s="38"/>
    </row>
    <row r="818" s="22" customFormat="1" spans="3:3">
      <c r="C818" s="38"/>
    </row>
    <row r="819" s="22" customFormat="1" spans="3:3">
      <c r="C819" s="38"/>
    </row>
    <row r="820" s="22" customFormat="1" spans="3:3">
      <c r="C820" s="38"/>
    </row>
    <row r="821" s="22" customFormat="1" spans="3:3">
      <c r="C821" s="38"/>
    </row>
    <row r="822" s="22" customFormat="1" spans="3:3">
      <c r="C822" s="38"/>
    </row>
    <row r="823" s="22" customFormat="1" spans="3:3">
      <c r="C823" s="38"/>
    </row>
    <row r="824" s="22" customFormat="1" spans="3:3">
      <c r="C824" s="38"/>
    </row>
    <row r="825" s="22" customFormat="1" spans="3:3">
      <c r="C825" s="38"/>
    </row>
    <row r="826" s="22" customFormat="1" spans="3:3">
      <c r="C826" s="38"/>
    </row>
    <row r="827" s="22" customFormat="1" spans="3:3">
      <c r="C827" s="38"/>
    </row>
    <row r="828" s="22" customFormat="1" spans="3:3">
      <c r="C828" s="38"/>
    </row>
    <row r="829" s="22" customFormat="1" spans="3:3">
      <c r="C829" s="38"/>
    </row>
    <row r="830" s="22" customFormat="1" spans="3:3">
      <c r="C830" s="38"/>
    </row>
    <row r="831" s="22" customFormat="1" spans="3:3">
      <c r="C831" s="38"/>
    </row>
    <row r="832" s="22" customFormat="1" spans="3:3">
      <c r="C832" s="38"/>
    </row>
    <row r="833" s="22" customFormat="1" spans="3:3">
      <c r="C833" s="38"/>
    </row>
    <row r="834" s="22" customFormat="1" spans="3:3">
      <c r="C834" s="38"/>
    </row>
    <row r="835" s="22" customFormat="1" spans="3:3">
      <c r="C835" s="38"/>
    </row>
    <row r="836" s="22" customFormat="1" spans="3:3">
      <c r="C836" s="38"/>
    </row>
    <row r="837" s="22" customFormat="1" spans="3:3">
      <c r="C837" s="38"/>
    </row>
    <row r="838" s="22" customFormat="1" spans="3:3">
      <c r="C838" s="38"/>
    </row>
    <row r="839" s="22" customFormat="1" spans="3:3">
      <c r="C839" s="38"/>
    </row>
    <row r="840" s="22" customFormat="1" spans="3:3">
      <c r="C840" s="38"/>
    </row>
    <row r="841" s="22" customFormat="1" spans="3:3">
      <c r="C841" s="38"/>
    </row>
    <row r="842" s="22" customFormat="1" spans="3:3">
      <c r="C842" s="38"/>
    </row>
    <row r="843" s="22" customFormat="1" spans="3:3">
      <c r="C843" s="38"/>
    </row>
    <row r="844" s="22" customFormat="1" spans="3:3">
      <c r="C844" s="38"/>
    </row>
    <row r="845" s="22" customFormat="1" spans="3:3">
      <c r="C845" s="38"/>
    </row>
    <row r="846" s="22" customFormat="1" spans="3:3">
      <c r="C846" s="38"/>
    </row>
    <row r="847" s="22" customFormat="1" spans="3:3">
      <c r="C847" s="38"/>
    </row>
    <row r="848" s="22" customFormat="1" spans="3:3">
      <c r="C848" s="38"/>
    </row>
    <row r="849" s="22" customFormat="1" spans="3:3">
      <c r="C849" s="38"/>
    </row>
    <row r="850" s="22" customFormat="1" spans="3:3">
      <c r="C850" s="38"/>
    </row>
    <row r="851" s="22" customFormat="1" spans="3:3">
      <c r="C851" s="38"/>
    </row>
    <row r="852" s="22" customFormat="1" spans="3:3">
      <c r="C852" s="38"/>
    </row>
    <row r="853" s="22" customFormat="1" spans="3:3">
      <c r="C853" s="38"/>
    </row>
    <row r="854" s="22" customFormat="1" spans="3:3">
      <c r="C854" s="38"/>
    </row>
    <row r="855" s="22" customFormat="1" spans="3:3">
      <c r="C855" s="38"/>
    </row>
    <row r="856" s="22" customFormat="1" spans="3:3">
      <c r="C856" s="38"/>
    </row>
    <row r="857" s="22" customFormat="1" spans="3:3">
      <c r="C857" s="38"/>
    </row>
    <row r="858" s="22" customFormat="1" spans="3:3">
      <c r="C858" s="38"/>
    </row>
    <row r="859" s="22" customFormat="1" spans="3:3">
      <c r="C859" s="38"/>
    </row>
    <row r="860" s="22" customFormat="1" spans="3:3">
      <c r="C860" s="38"/>
    </row>
    <row r="861" s="22" customFormat="1" spans="3:3">
      <c r="C861" s="38"/>
    </row>
    <row r="862" s="22" customFormat="1" spans="3:3">
      <c r="C862" s="38"/>
    </row>
    <row r="863" s="22" customFormat="1" spans="3:3">
      <c r="C863" s="38"/>
    </row>
    <row r="864" s="22" customFormat="1" spans="3:3">
      <c r="C864" s="38"/>
    </row>
    <row r="865" s="22" customFormat="1" spans="3:3">
      <c r="C865" s="38"/>
    </row>
    <row r="866" s="22" customFormat="1" spans="3:3">
      <c r="C866" s="38"/>
    </row>
    <row r="867" s="22" customFormat="1" spans="3:3">
      <c r="C867" s="38"/>
    </row>
    <row r="868" s="22" customFormat="1" spans="3:3">
      <c r="C868" s="38"/>
    </row>
    <row r="869" s="22" customFormat="1" spans="3:3">
      <c r="C869" s="38"/>
    </row>
    <row r="870" s="22" customFormat="1" spans="3:3">
      <c r="C870" s="38"/>
    </row>
    <row r="871" s="22" customFormat="1" spans="3:3">
      <c r="C871" s="38"/>
    </row>
    <row r="872" s="22" customFormat="1" spans="3:3">
      <c r="C872" s="38"/>
    </row>
    <row r="873" s="22" customFormat="1" spans="3:3">
      <c r="C873" s="38"/>
    </row>
    <row r="874" s="22" customFormat="1" spans="3:3">
      <c r="C874" s="38"/>
    </row>
    <row r="875" s="22" customFormat="1" spans="3:3">
      <c r="C875" s="38"/>
    </row>
    <row r="876" s="22" customFormat="1" spans="3:3">
      <c r="C876" s="38"/>
    </row>
    <row r="877" s="22" customFormat="1" spans="3:3">
      <c r="C877" s="38"/>
    </row>
    <row r="878" s="22" customFormat="1" spans="3:3">
      <c r="C878" s="38"/>
    </row>
    <row r="879" s="22" customFormat="1" spans="3:3">
      <c r="C879" s="38"/>
    </row>
    <row r="880" s="22" customFormat="1" spans="3:3">
      <c r="C880" s="38"/>
    </row>
    <row r="881" s="22" customFormat="1" spans="3:3">
      <c r="C881" s="38"/>
    </row>
    <row r="882" s="22" customFormat="1" spans="3:3">
      <c r="C882" s="38"/>
    </row>
    <row r="883" s="22" customFormat="1" spans="3:3">
      <c r="C883" s="38"/>
    </row>
    <row r="884" s="22" customFormat="1" spans="3:3">
      <c r="C884" s="38"/>
    </row>
    <row r="885" s="22" customFormat="1" spans="3:3">
      <c r="C885" s="38"/>
    </row>
    <row r="886" s="22" customFormat="1" spans="3:3">
      <c r="C886" s="38"/>
    </row>
    <row r="887" s="22" customFormat="1" spans="3:3">
      <c r="C887" s="38"/>
    </row>
    <row r="888" s="22" customFormat="1" spans="3:3">
      <c r="C888" s="38"/>
    </row>
    <row r="889" s="22" customFormat="1" spans="3:3">
      <c r="C889" s="38"/>
    </row>
    <row r="890" s="22" customFormat="1" spans="3:3">
      <c r="C890" s="38"/>
    </row>
    <row r="891" s="22" customFormat="1" spans="3:3">
      <c r="C891" s="38"/>
    </row>
    <row r="892" s="22" customFormat="1" spans="3:3">
      <c r="C892" s="38"/>
    </row>
    <row r="893" s="22" customFormat="1" spans="3:3">
      <c r="C893" s="38"/>
    </row>
    <row r="894" s="22" customFormat="1" spans="3:3">
      <c r="C894" s="38"/>
    </row>
    <row r="895" s="22" customFormat="1" spans="3:3">
      <c r="C895" s="38"/>
    </row>
    <row r="896" s="22" customFormat="1" spans="3:3">
      <c r="C896" s="38"/>
    </row>
    <row r="897" s="22" customFormat="1" spans="3:3">
      <c r="C897" s="38"/>
    </row>
    <row r="898" s="22" customFormat="1" spans="3:3">
      <c r="C898" s="38"/>
    </row>
    <row r="899" s="22" customFormat="1" spans="3:3">
      <c r="C899" s="38"/>
    </row>
    <row r="900" s="22" customFormat="1" spans="3:3">
      <c r="C900" s="38"/>
    </row>
    <row r="901" s="22" customFormat="1" spans="3:3">
      <c r="C901" s="38"/>
    </row>
    <row r="902" s="22" customFormat="1" spans="3:3">
      <c r="C902" s="38"/>
    </row>
    <row r="903" s="22" customFormat="1" spans="3:3">
      <c r="C903" s="38"/>
    </row>
    <row r="904" s="22" customFormat="1" spans="3:3">
      <c r="C904" s="38"/>
    </row>
    <row r="905" s="22" customFormat="1" spans="3:3">
      <c r="C905" s="38"/>
    </row>
    <row r="906" s="22" customFormat="1" spans="3:3">
      <c r="C906" s="38"/>
    </row>
    <row r="907" s="22" customFormat="1" spans="3:3">
      <c r="C907" s="38"/>
    </row>
    <row r="908" s="22" customFormat="1" spans="3:3">
      <c r="C908" s="38"/>
    </row>
    <row r="909" s="22" customFormat="1" spans="3:3">
      <c r="C909" s="38"/>
    </row>
    <row r="910" s="22" customFormat="1" spans="3:3">
      <c r="C910" s="38"/>
    </row>
    <row r="911" s="22" customFormat="1" spans="3:3">
      <c r="C911" s="38"/>
    </row>
    <row r="912" s="22" customFormat="1" spans="3:3">
      <c r="C912" s="38"/>
    </row>
    <row r="913" s="22" customFormat="1" spans="3:3">
      <c r="C913" s="38"/>
    </row>
    <row r="914" s="22" customFormat="1" spans="3:3">
      <c r="C914" s="38"/>
    </row>
    <row r="915" s="22" customFormat="1" spans="3:3">
      <c r="C915" s="38"/>
    </row>
    <row r="916" s="22" customFormat="1" spans="3:3">
      <c r="C916" s="38"/>
    </row>
    <row r="917" s="22" customFormat="1" spans="3:3">
      <c r="C917" s="38"/>
    </row>
    <row r="918" s="22" customFormat="1" spans="3:3">
      <c r="C918" s="38"/>
    </row>
    <row r="919" s="22" customFormat="1" spans="3:3">
      <c r="C919" s="38"/>
    </row>
    <row r="920" s="22" customFormat="1" spans="3:3">
      <c r="C920" s="38"/>
    </row>
    <row r="921" s="22" customFormat="1" spans="3:3">
      <c r="C921" s="38"/>
    </row>
    <row r="922" s="22" customFormat="1" spans="3:3">
      <c r="C922" s="38"/>
    </row>
    <row r="923" s="22" customFormat="1" spans="3:3">
      <c r="C923" s="38"/>
    </row>
    <row r="924" s="22" customFormat="1" spans="3:3">
      <c r="C924" s="38"/>
    </row>
    <row r="925" s="22" customFormat="1" spans="3:3">
      <c r="C925" s="38"/>
    </row>
    <row r="926" s="22" customFormat="1" spans="3:3">
      <c r="C926" s="38"/>
    </row>
    <row r="927" s="22" customFormat="1" spans="3:3">
      <c r="C927" s="38"/>
    </row>
    <row r="928" s="22" customFormat="1" spans="3:3">
      <c r="C928" s="38"/>
    </row>
    <row r="929" s="22" customFormat="1" spans="3:3">
      <c r="C929" s="38"/>
    </row>
    <row r="930" s="22" customFormat="1" spans="3:3">
      <c r="C930" s="38"/>
    </row>
    <row r="931" s="22" customFormat="1" spans="3:3">
      <c r="C931" s="38"/>
    </row>
    <row r="932" s="22" customFormat="1" spans="3:3">
      <c r="C932" s="38"/>
    </row>
    <row r="933" s="22" customFormat="1" spans="3:3">
      <c r="C933" s="38"/>
    </row>
    <row r="934" s="22" customFormat="1" spans="3:3">
      <c r="C934" s="38"/>
    </row>
    <row r="935" s="22" customFormat="1" spans="3:3">
      <c r="C935" s="38"/>
    </row>
    <row r="936" s="22" customFormat="1" spans="3:3">
      <c r="C936" s="38"/>
    </row>
    <row r="937" s="22" customFormat="1" spans="3:3">
      <c r="C937" s="38"/>
    </row>
    <row r="938" s="22" customFormat="1" spans="3:3">
      <c r="C938" s="38"/>
    </row>
    <row r="939" s="22" customFormat="1" spans="3:3">
      <c r="C939" s="38"/>
    </row>
    <row r="940" s="22" customFormat="1" spans="3:3">
      <c r="C940" s="38"/>
    </row>
    <row r="941" s="22" customFormat="1" spans="3:3">
      <c r="C941" s="38"/>
    </row>
    <row r="942" s="22" customFormat="1" spans="3:3">
      <c r="C942" s="38"/>
    </row>
    <row r="943" s="22" customFormat="1" spans="3:3">
      <c r="C943" s="38"/>
    </row>
    <row r="944" s="22" customFormat="1" spans="3:3">
      <c r="C944" s="38"/>
    </row>
    <row r="945" s="22" customFormat="1" spans="3:3">
      <c r="C945" s="38"/>
    </row>
    <row r="946" s="22" customFormat="1" spans="3:3">
      <c r="C946" s="38"/>
    </row>
    <row r="947" s="22" customFormat="1" spans="3:3">
      <c r="C947" s="38"/>
    </row>
    <row r="948" s="22" customFormat="1" spans="3:3">
      <c r="C948" s="38"/>
    </row>
    <row r="949" s="22" customFormat="1" spans="3:3">
      <c r="C949" s="38"/>
    </row>
    <row r="950" s="22" customFormat="1" spans="3:3">
      <c r="C950" s="38"/>
    </row>
    <row r="951" s="22" customFormat="1" spans="3:3">
      <c r="C951" s="38"/>
    </row>
    <row r="952" s="22" customFormat="1" spans="3:3">
      <c r="C952" s="38"/>
    </row>
    <row r="953" s="22" customFormat="1" spans="3:3">
      <c r="C953" s="38"/>
    </row>
    <row r="954" s="22" customFormat="1" spans="3:3">
      <c r="C954" s="38"/>
    </row>
    <row r="955" s="22" customFormat="1" spans="3:3">
      <c r="C955" s="38"/>
    </row>
    <row r="956" s="22" customFormat="1" spans="3:3">
      <c r="C956" s="38"/>
    </row>
    <row r="957" s="22" customFormat="1" spans="3:3">
      <c r="C957" s="38"/>
    </row>
    <row r="958" s="22" customFormat="1" spans="3:3">
      <c r="C958" s="38"/>
    </row>
    <row r="959" s="22" customFormat="1" spans="3:3">
      <c r="C959" s="38"/>
    </row>
    <row r="960" s="22" customFormat="1" spans="3:3">
      <c r="C960" s="38"/>
    </row>
    <row r="961" s="22" customFormat="1" spans="3:3">
      <c r="C961" s="38"/>
    </row>
    <row r="962" s="22" customFormat="1" spans="3:3">
      <c r="C962" s="38"/>
    </row>
    <row r="963" s="22" customFormat="1" spans="3:3">
      <c r="C963" s="38"/>
    </row>
    <row r="964" s="22" customFormat="1" spans="3:3">
      <c r="C964" s="38"/>
    </row>
    <row r="965" s="22" customFormat="1" spans="3:3">
      <c r="C965" s="38"/>
    </row>
    <row r="966" s="22" customFormat="1" spans="3:3">
      <c r="C966" s="38"/>
    </row>
    <row r="967" s="22" customFormat="1" spans="3:3">
      <c r="C967" s="38"/>
    </row>
    <row r="968" s="22" customFormat="1" spans="3:3">
      <c r="C968" s="38"/>
    </row>
    <row r="969" s="22" customFormat="1" spans="3:3">
      <c r="C969" s="38"/>
    </row>
    <row r="970" s="22" customFormat="1" spans="3:3">
      <c r="C970" s="38"/>
    </row>
    <row r="971" s="22" customFormat="1" spans="3:3">
      <c r="C971" s="38"/>
    </row>
    <row r="972" s="22" customFormat="1" spans="3:3">
      <c r="C972" s="38"/>
    </row>
    <row r="973" s="22" customFormat="1" spans="3:3">
      <c r="C973" s="38"/>
    </row>
    <row r="974" s="22" customFormat="1" spans="3:3">
      <c r="C974" s="38"/>
    </row>
    <row r="975" s="22" customFormat="1" spans="3:3">
      <c r="C975" s="38"/>
    </row>
    <row r="976" s="22" customFormat="1" spans="3:3">
      <c r="C976" s="38"/>
    </row>
    <row r="977" s="22" customFormat="1" spans="3:3">
      <c r="C977" s="38"/>
    </row>
    <row r="978" s="22" customFormat="1" spans="3:3">
      <c r="C978" s="38"/>
    </row>
    <row r="979" s="22" customFormat="1" spans="3:3">
      <c r="C979" s="38"/>
    </row>
    <row r="980" s="22" customFormat="1" spans="3:3">
      <c r="C980" s="38"/>
    </row>
    <row r="981" s="22" customFormat="1" spans="3:3">
      <c r="C981" s="38"/>
    </row>
    <row r="982" s="22" customFormat="1" spans="3:3">
      <c r="C982" s="38"/>
    </row>
    <row r="983" s="22" customFormat="1" spans="3:3">
      <c r="C983" s="38"/>
    </row>
    <row r="984" s="22" customFormat="1" spans="3:3">
      <c r="C984" s="38"/>
    </row>
    <row r="985" s="22" customFormat="1" spans="3:3">
      <c r="C985" s="38"/>
    </row>
    <row r="986" s="22" customFormat="1" spans="3:3">
      <c r="C986" s="38"/>
    </row>
    <row r="987" s="22" customFormat="1" spans="3:3">
      <c r="C987" s="38"/>
    </row>
    <row r="988" s="22" customFormat="1" spans="3:3">
      <c r="C988" s="38"/>
    </row>
    <row r="989" s="22" customFormat="1" spans="3:3">
      <c r="C989" s="38"/>
    </row>
    <row r="990" s="22" customFormat="1" spans="3:3">
      <c r="C990" s="38"/>
    </row>
    <row r="991" s="22" customFormat="1" spans="3:3">
      <c r="C991" s="38"/>
    </row>
    <row r="992" s="22" customFormat="1" spans="3:3">
      <c r="C992" s="38"/>
    </row>
    <row r="993" s="22" customFormat="1" spans="3:3">
      <c r="C993" s="38"/>
    </row>
    <row r="994" s="22" customFormat="1" spans="3:3">
      <c r="C994" s="38"/>
    </row>
    <row r="995" s="22" customFormat="1" spans="3:3">
      <c r="C995" s="38"/>
    </row>
    <row r="996" s="22" customFormat="1" spans="3:3">
      <c r="C996" s="38"/>
    </row>
    <row r="997" s="22" customFormat="1" spans="3:3">
      <c r="C997" s="38"/>
    </row>
    <row r="998" s="22" customFormat="1" spans="3:3">
      <c r="C998" s="38"/>
    </row>
    <row r="999" s="22" customFormat="1" spans="3:3">
      <c r="C999" s="38"/>
    </row>
    <row r="1000" s="22" customFormat="1" spans="3:3">
      <c r="C1000" s="38"/>
    </row>
    <row r="1001" s="22" customFormat="1" spans="3:3">
      <c r="C1001" s="38"/>
    </row>
    <row r="1002" s="22" customFormat="1" spans="3:3">
      <c r="C1002" s="38"/>
    </row>
    <row r="1003" s="22" customFormat="1" spans="3:3">
      <c r="C1003" s="38"/>
    </row>
    <row r="1004" s="22" customFormat="1" spans="3:3">
      <c r="C1004" s="38"/>
    </row>
    <row r="1005" s="22" customFormat="1" spans="3:3">
      <c r="C1005" s="38"/>
    </row>
    <row r="1006" s="22" customFormat="1" spans="3:3">
      <c r="C1006" s="38"/>
    </row>
    <row r="1007" s="22" customFormat="1" spans="3:3">
      <c r="C1007" s="38"/>
    </row>
    <row r="1008" s="22" customFormat="1" spans="3:3">
      <c r="C1008" s="38"/>
    </row>
    <row r="1009" s="22" customFormat="1" spans="3:3">
      <c r="C1009" s="38"/>
    </row>
    <row r="1010" s="22" customFormat="1" spans="3:3">
      <c r="C1010" s="38"/>
    </row>
    <row r="1011" s="22" customFormat="1" spans="3:3">
      <c r="C1011" s="38"/>
    </row>
    <row r="1012" s="22" customFormat="1" spans="3:3">
      <c r="C1012" s="38"/>
    </row>
    <row r="1013" s="22" customFormat="1" spans="3:3">
      <c r="C1013" s="38"/>
    </row>
    <row r="1014" s="22" customFormat="1" spans="3:3">
      <c r="C1014" s="38"/>
    </row>
    <row r="1015" s="22" customFormat="1" spans="3:3">
      <c r="C1015" s="38"/>
    </row>
    <row r="1016" s="22" customFormat="1" spans="3:3">
      <c r="C1016" s="38"/>
    </row>
    <row r="1017" s="22" customFormat="1" spans="3:3">
      <c r="C1017" s="38"/>
    </row>
    <row r="1018" s="22" customFormat="1" spans="3:3">
      <c r="C1018" s="38"/>
    </row>
    <row r="1019" s="22" customFormat="1" spans="3:3">
      <c r="C1019" s="38"/>
    </row>
    <row r="1020" s="22" customFormat="1" spans="3:3">
      <c r="C1020" s="38"/>
    </row>
    <row r="1021" s="22" customFormat="1" spans="3:3">
      <c r="C1021" s="38"/>
    </row>
    <row r="1022" s="22" customFormat="1" spans="3:3">
      <c r="C1022" s="38"/>
    </row>
    <row r="1023" s="22" customFormat="1" spans="3:3">
      <c r="C1023" s="38"/>
    </row>
    <row r="1024" s="22" customFormat="1" spans="3:3">
      <c r="C1024" s="38"/>
    </row>
    <row r="1025" s="22" customFormat="1" spans="3:3">
      <c r="C1025" s="38"/>
    </row>
    <row r="1026" s="22" customFormat="1" spans="3:3">
      <c r="C1026" s="38"/>
    </row>
    <row r="1027" s="22" customFormat="1" spans="3:3">
      <c r="C1027" s="38"/>
    </row>
    <row r="1028" s="22" customFormat="1" spans="3:3">
      <c r="C1028" s="38"/>
    </row>
    <row r="1029" s="22" customFormat="1" spans="3:3">
      <c r="C1029" s="38"/>
    </row>
    <row r="1030" s="22" customFormat="1" spans="3:3">
      <c r="C1030" s="38"/>
    </row>
    <row r="1031" s="22" customFormat="1" spans="3:3">
      <c r="C1031" s="38"/>
    </row>
    <row r="1032" s="22" customFormat="1" spans="3:3">
      <c r="C1032" s="38"/>
    </row>
    <row r="1033" s="22" customFormat="1" spans="3:3">
      <c r="C1033" s="38"/>
    </row>
    <row r="1034" s="22" customFormat="1" spans="3:3">
      <c r="C1034" s="38"/>
    </row>
    <row r="1035" s="22" customFormat="1" spans="3:3">
      <c r="C1035" s="38"/>
    </row>
    <row r="1036" s="22" customFormat="1" spans="3:3">
      <c r="C1036" s="38"/>
    </row>
    <row r="1037" s="22" customFormat="1" spans="3:3">
      <c r="C1037" s="38"/>
    </row>
    <row r="1038" s="22" customFormat="1" spans="3:3">
      <c r="C1038" s="38"/>
    </row>
    <row r="1039" s="22" customFormat="1" spans="3:3">
      <c r="C1039" s="38"/>
    </row>
    <row r="1040" s="22" customFormat="1" spans="3:3">
      <c r="C1040" s="38"/>
    </row>
    <row r="1041" s="22" customFormat="1" spans="3:3">
      <c r="C1041" s="38"/>
    </row>
    <row r="1042" s="22" customFormat="1" spans="3:3">
      <c r="C1042" s="38"/>
    </row>
    <row r="1043" s="22" customFormat="1" spans="3:3">
      <c r="C1043" s="38"/>
    </row>
    <row r="1044" s="22" customFormat="1" spans="3:3">
      <c r="C1044" s="38"/>
    </row>
    <row r="1045" s="22" customFormat="1" spans="3:3">
      <c r="C1045" s="38"/>
    </row>
    <row r="1046" s="22" customFormat="1" spans="3:3">
      <c r="C1046" s="38"/>
    </row>
    <row r="1047" s="22" customFormat="1" spans="3:3">
      <c r="C1047" s="38"/>
    </row>
    <row r="1048" s="22" customFormat="1" spans="3:3">
      <c r="C1048" s="38"/>
    </row>
    <row r="1049" s="22" customFormat="1" spans="3:3">
      <c r="C1049" s="38"/>
    </row>
    <row r="1050" s="22" customFormat="1" spans="3:3">
      <c r="C1050" s="38"/>
    </row>
    <row r="1051" s="22" customFormat="1" spans="3:3">
      <c r="C1051" s="38"/>
    </row>
    <row r="1052" s="22" customFormat="1" spans="3:3">
      <c r="C1052" s="38"/>
    </row>
    <row r="1053" s="22" customFormat="1" spans="3:3">
      <c r="C1053" s="38"/>
    </row>
    <row r="1054" s="22" customFormat="1" spans="3:3">
      <c r="C1054" s="38"/>
    </row>
    <row r="1055" s="22" customFormat="1" spans="3:3">
      <c r="C1055" s="38"/>
    </row>
    <row r="1056" s="22" customFormat="1" spans="3:3">
      <c r="C1056" s="38"/>
    </row>
    <row r="1057" s="22" customFormat="1" spans="3:3">
      <c r="C1057" s="38"/>
    </row>
    <row r="1058" s="22" customFormat="1" spans="3:3">
      <c r="C1058" s="38"/>
    </row>
    <row r="1059" s="22" customFormat="1" spans="3:3">
      <c r="C1059" s="38"/>
    </row>
    <row r="1060" s="22" customFormat="1" spans="3:3">
      <c r="C1060" s="38"/>
    </row>
    <row r="1061" s="22" customFormat="1" spans="3:3">
      <c r="C1061" s="38"/>
    </row>
    <row r="1062" s="22" customFormat="1" spans="3:3">
      <c r="C1062" s="38"/>
    </row>
    <row r="1063" s="22" customFormat="1" spans="3:3">
      <c r="C1063" s="38"/>
    </row>
    <row r="1064" s="22" customFormat="1" spans="3:3">
      <c r="C1064" s="38"/>
    </row>
    <row r="1065" s="22" customFormat="1" spans="3:3">
      <c r="C1065" s="38"/>
    </row>
    <row r="1066" s="22" customFormat="1" spans="3:3">
      <c r="C1066" s="38"/>
    </row>
    <row r="1067" s="22" customFormat="1" spans="3:3">
      <c r="C1067" s="38"/>
    </row>
    <row r="1068" s="22" customFormat="1" spans="3:3">
      <c r="C1068" s="38"/>
    </row>
    <row r="1069" s="22" customFormat="1" spans="3:3">
      <c r="C1069" s="38"/>
    </row>
    <row r="1070" s="22" customFormat="1" spans="3:3">
      <c r="C1070" s="38"/>
    </row>
    <row r="1071" s="22" customFormat="1" spans="3:3">
      <c r="C1071" s="38"/>
    </row>
    <row r="1072" s="22" customFormat="1" spans="3:3">
      <c r="C1072" s="38"/>
    </row>
    <row r="1073" s="22" customFormat="1" spans="3:3">
      <c r="C1073" s="38"/>
    </row>
    <row r="1074" s="22" customFormat="1" spans="3:3">
      <c r="C1074" s="38"/>
    </row>
    <row r="1075" s="22" customFormat="1" spans="3:3">
      <c r="C1075" s="38"/>
    </row>
    <row r="1076" s="22" customFormat="1" spans="3:3">
      <c r="C1076" s="38"/>
    </row>
    <row r="1077" s="22" customFormat="1" spans="3:3">
      <c r="C1077" s="38"/>
    </row>
    <row r="1078" s="22" customFormat="1" spans="3:3">
      <c r="C1078" s="38"/>
    </row>
    <row r="1079" s="22" customFormat="1" spans="3:3">
      <c r="C1079" s="38"/>
    </row>
    <row r="1080" s="22" customFormat="1" spans="3:3">
      <c r="C1080" s="38"/>
    </row>
    <row r="1081" s="22" customFormat="1" spans="3:3">
      <c r="C1081" s="38"/>
    </row>
    <row r="1082" s="22" customFormat="1" spans="3:3">
      <c r="C1082" s="38"/>
    </row>
    <row r="1083" s="22" customFormat="1" spans="3:3">
      <c r="C1083" s="38"/>
    </row>
    <row r="1084" s="22" customFormat="1" spans="3:3">
      <c r="C1084" s="38"/>
    </row>
    <row r="1085" s="22" customFormat="1" spans="3:3">
      <c r="C1085" s="38"/>
    </row>
    <row r="1086" s="22" customFormat="1" spans="3:3">
      <c r="C1086" s="38"/>
    </row>
    <row r="1087" s="22" customFormat="1" spans="3:3">
      <c r="C1087" s="38"/>
    </row>
    <row r="1088" s="22" customFormat="1" spans="3:3">
      <c r="C1088" s="38"/>
    </row>
    <row r="1089" s="22" customFormat="1" spans="3:3">
      <c r="C1089" s="38"/>
    </row>
    <row r="1090" s="22" customFormat="1" spans="3:3">
      <c r="C1090" s="38"/>
    </row>
    <row r="1091" s="22" customFormat="1" spans="3:3">
      <c r="C1091" s="38"/>
    </row>
    <row r="1092" s="22" customFormat="1" spans="3:3">
      <c r="C1092" s="38"/>
    </row>
    <row r="1093" s="22" customFormat="1" spans="3:3">
      <c r="C1093" s="38"/>
    </row>
    <row r="1094" s="22" customFormat="1" spans="3:3">
      <c r="C1094" s="38"/>
    </row>
    <row r="1095" s="22" customFormat="1" spans="3:3">
      <c r="C1095" s="38"/>
    </row>
    <row r="1096" s="22" customFormat="1" spans="3:3">
      <c r="C1096" s="38"/>
    </row>
    <row r="1097" s="22" customFormat="1" spans="3:3">
      <c r="C1097" s="38"/>
    </row>
    <row r="1098" s="22" customFormat="1" spans="3:3">
      <c r="C1098" s="38"/>
    </row>
    <row r="1099" s="22" customFormat="1" spans="3:3">
      <c r="C1099" s="38"/>
    </row>
    <row r="1100" s="22" customFormat="1" spans="3:3">
      <c r="C1100" s="38"/>
    </row>
    <row r="1101" s="22" customFormat="1" spans="3:3">
      <c r="C1101" s="38"/>
    </row>
    <row r="1102" s="22" customFormat="1" spans="3:3">
      <c r="C1102" s="38"/>
    </row>
    <row r="1103" s="22" customFormat="1" spans="3:3">
      <c r="C1103" s="38"/>
    </row>
    <row r="1104" s="22" customFormat="1" spans="3:3">
      <c r="C1104" s="38"/>
    </row>
    <row r="1105" s="22" customFormat="1" spans="3:3">
      <c r="C1105" s="38"/>
    </row>
    <row r="1106" s="22" customFormat="1" spans="3:3">
      <c r="C1106" s="38"/>
    </row>
    <row r="1107" s="22" customFormat="1" spans="3:3">
      <c r="C1107" s="38"/>
    </row>
    <row r="1108" s="22" customFormat="1" spans="3:3">
      <c r="C1108" s="38"/>
    </row>
    <row r="1109" s="22" customFormat="1" spans="3:3">
      <c r="C1109" s="38"/>
    </row>
    <row r="1110" s="22" customFormat="1" spans="3:3">
      <c r="C1110" s="38"/>
    </row>
    <row r="1111" s="22" customFormat="1" spans="3:3">
      <c r="C1111" s="38"/>
    </row>
    <row r="1112" s="22" customFormat="1" spans="3:3">
      <c r="C1112" s="38"/>
    </row>
    <row r="1113" s="22" customFormat="1" spans="3:3">
      <c r="C1113" s="38"/>
    </row>
    <row r="1114" s="22" customFormat="1" spans="3:3">
      <c r="C1114" s="38"/>
    </row>
    <row r="1115" s="22" customFormat="1" spans="3:3">
      <c r="C1115" s="38"/>
    </row>
    <row r="1116" s="22" customFormat="1" spans="3:3">
      <c r="C1116" s="38"/>
    </row>
    <row r="1117" s="22" customFormat="1" spans="3:3">
      <c r="C1117" s="38"/>
    </row>
    <row r="1118" s="22" customFormat="1" spans="3:3">
      <c r="C1118" s="38"/>
    </row>
    <row r="1119" s="22" customFormat="1" spans="3:3">
      <c r="C1119" s="38"/>
    </row>
    <row r="1120" s="22" customFormat="1" spans="3:3">
      <c r="C1120" s="38"/>
    </row>
    <row r="1121" s="22" customFormat="1" spans="3:3">
      <c r="C1121" s="38"/>
    </row>
    <row r="1122" s="22" customFormat="1" spans="3:3">
      <c r="C1122" s="38"/>
    </row>
    <row r="1123" s="22" customFormat="1" spans="3:3">
      <c r="C1123" s="38"/>
    </row>
    <row r="1124" s="22" customFormat="1" spans="3:3">
      <c r="C1124" s="38"/>
    </row>
    <row r="1125" s="22" customFormat="1" spans="3:3">
      <c r="C1125" s="38"/>
    </row>
    <row r="1126" s="22" customFormat="1" spans="3:3">
      <c r="C1126" s="38"/>
    </row>
    <row r="1127" s="22" customFormat="1" spans="3:3">
      <c r="C1127" s="38"/>
    </row>
    <row r="1128" s="22" customFormat="1" spans="3:3">
      <c r="C1128" s="38"/>
    </row>
    <row r="1129" s="22" customFormat="1" spans="3:3">
      <c r="C1129" s="38"/>
    </row>
    <row r="1130" s="22" customFormat="1" spans="3:3">
      <c r="C1130" s="38"/>
    </row>
    <row r="1131" s="22" customFormat="1" spans="3:3">
      <c r="C1131" s="38"/>
    </row>
    <row r="1132" s="22" customFormat="1" spans="3:3">
      <c r="C1132" s="38"/>
    </row>
    <row r="1133" s="22" customFormat="1" spans="3:3">
      <c r="C1133" s="38"/>
    </row>
    <row r="1134" s="22" customFormat="1" spans="3:3">
      <c r="C1134" s="38"/>
    </row>
    <row r="1135" s="22" customFormat="1" spans="3:3">
      <c r="C1135" s="38"/>
    </row>
    <row r="1136" s="22" customFormat="1" spans="3:3">
      <c r="C1136" s="38"/>
    </row>
    <row r="1137" s="22" customFormat="1" spans="3:3">
      <c r="C1137" s="38"/>
    </row>
    <row r="1138" s="22" customFormat="1" spans="3:3">
      <c r="C1138" s="38"/>
    </row>
    <row r="1139" s="22" customFormat="1" spans="3:3">
      <c r="C1139" s="38"/>
    </row>
    <row r="1140" s="22" customFormat="1" spans="3:3">
      <c r="C1140" s="38"/>
    </row>
    <row r="1141" s="22" customFormat="1" spans="3:3">
      <c r="C1141" s="38"/>
    </row>
    <row r="1142" s="22" customFormat="1" spans="3:3">
      <c r="C1142" s="38"/>
    </row>
    <row r="1143" s="22" customFormat="1" spans="3:3">
      <c r="C1143" s="38"/>
    </row>
    <row r="1144" s="22" customFormat="1" spans="3:3">
      <c r="C1144" s="38"/>
    </row>
    <row r="1145" s="22" customFormat="1" spans="3:3">
      <c r="C1145" s="38"/>
    </row>
    <row r="1146" s="22" customFormat="1" spans="3:3">
      <c r="C1146" s="38"/>
    </row>
    <row r="1147" s="22" customFormat="1" spans="3:3">
      <c r="C1147" s="38"/>
    </row>
    <row r="1148" s="22" customFormat="1" spans="3:3">
      <c r="C1148" s="38"/>
    </row>
    <row r="1149" s="22" customFormat="1" spans="3:3">
      <c r="C1149" s="38"/>
    </row>
    <row r="1150" s="22" customFormat="1" spans="3:3">
      <c r="C1150" s="38"/>
    </row>
    <row r="1151" s="22" customFormat="1" spans="3:3">
      <c r="C1151" s="38"/>
    </row>
    <row r="1152" s="22" customFormat="1" spans="3:3">
      <c r="C1152" s="38"/>
    </row>
    <row r="1153" s="22" customFormat="1" spans="3:3">
      <c r="C1153" s="38"/>
    </row>
    <row r="1154" s="22" customFormat="1" spans="3:3">
      <c r="C1154" s="38"/>
    </row>
    <row r="1155" s="22" customFormat="1" spans="3:3">
      <c r="C1155" s="38"/>
    </row>
    <row r="1156" s="22" customFormat="1" spans="3:3">
      <c r="C1156" s="38"/>
    </row>
    <row r="1157" s="22" customFormat="1" spans="3:3">
      <c r="C1157" s="38"/>
    </row>
    <row r="1158" s="22" customFormat="1" spans="3:3">
      <c r="C1158" s="38"/>
    </row>
    <row r="1159" s="22" customFormat="1" spans="3:3">
      <c r="C1159" s="38"/>
    </row>
    <row r="1160" s="22" customFormat="1" spans="3:3">
      <c r="C1160" s="38"/>
    </row>
    <row r="1161" s="22" customFormat="1" spans="3:3">
      <c r="C1161" s="38"/>
    </row>
    <row r="1162" s="22" customFormat="1" spans="3:3">
      <c r="C1162" s="38"/>
    </row>
    <row r="1163" s="22" customFormat="1" spans="3:3">
      <c r="C1163" s="38"/>
    </row>
    <row r="1164" s="22" customFormat="1" spans="3:3">
      <c r="C1164" s="38"/>
    </row>
    <row r="1165" s="22" customFormat="1" spans="3:3">
      <c r="C1165" s="38"/>
    </row>
    <row r="1166" s="22" customFormat="1" spans="3:3">
      <c r="C1166" s="38"/>
    </row>
    <row r="1167" s="22" customFormat="1" spans="3:3">
      <c r="C1167" s="38"/>
    </row>
    <row r="1168" s="22" customFormat="1" spans="3:3">
      <c r="C1168" s="38"/>
    </row>
    <row r="1169" s="22" customFormat="1" spans="3:3">
      <c r="C1169" s="38"/>
    </row>
    <row r="1170" s="22" customFormat="1" spans="3:3">
      <c r="C1170" s="38"/>
    </row>
    <row r="1171" s="22" customFormat="1" spans="3:3">
      <c r="C1171" s="38"/>
    </row>
    <row r="1172" s="22" customFormat="1" spans="3:3">
      <c r="C1172" s="38"/>
    </row>
    <row r="1173" s="22" customFormat="1" spans="3:3">
      <c r="C1173" s="38"/>
    </row>
    <row r="1174" s="22" customFormat="1" spans="3:3">
      <c r="C1174" s="38"/>
    </row>
    <row r="1175" s="22" customFormat="1" spans="3:3">
      <c r="C1175" s="38"/>
    </row>
    <row r="1176" s="22" customFormat="1" spans="3:3">
      <c r="C1176" s="38"/>
    </row>
    <row r="1177" s="22" customFormat="1" spans="3:3">
      <c r="C1177" s="38"/>
    </row>
    <row r="1178" s="22" customFormat="1" spans="3:3">
      <c r="C1178" s="38"/>
    </row>
    <row r="1179" s="22" customFormat="1" spans="3:3">
      <c r="C1179" s="38"/>
    </row>
    <row r="1180" s="22" customFormat="1" spans="3:3">
      <c r="C1180" s="38"/>
    </row>
    <row r="1181" s="22" customFormat="1" spans="3:3">
      <c r="C1181" s="38"/>
    </row>
    <row r="1182" s="22" customFormat="1" spans="3:3">
      <c r="C1182" s="38"/>
    </row>
    <row r="1183" s="22" customFormat="1" spans="3:3">
      <c r="C1183" s="38"/>
    </row>
    <row r="1184" s="22" customFormat="1" spans="3:3">
      <c r="C1184" s="38"/>
    </row>
    <row r="1185" s="22" customFormat="1" spans="3:3">
      <c r="C1185" s="38"/>
    </row>
    <row r="1186" s="22" customFormat="1" spans="3:3">
      <c r="C1186" s="38"/>
    </row>
    <row r="1187" s="22" customFormat="1" spans="3:3">
      <c r="C1187" s="38"/>
    </row>
    <row r="1188" s="22" customFormat="1" spans="3:3">
      <c r="C1188" s="38"/>
    </row>
    <row r="1189" s="22" customFormat="1" spans="3:3">
      <c r="C1189" s="38"/>
    </row>
    <row r="1190" s="22" customFormat="1" spans="3:3">
      <c r="C1190" s="38"/>
    </row>
    <row r="1191" s="22" customFormat="1" spans="3:3">
      <c r="C1191" s="38"/>
    </row>
    <row r="1192" s="22" customFormat="1" spans="3:3">
      <c r="C1192" s="38"/>
    </row>
    <row r="1193" s="22" customFormat="1" spans="3:3">
      <c r="C1193" s="38"/>
    </row>
    <row r="1194" s="22" customFormat="1" spans="3:3">
      <c r="C1194" s="38"/>
    </row>
    <row r="1195" s="22" customFormat="1" spans="3:3">
      <c r="C1195" s="38"/>
    </row>
    <row r="1196" s="22" customFormat="1" spans="3:3">
      <c r="C1196" s="38"/>
    </row>
    <row r="1197" s="22" customFormat="1" spans="3:3">
      <c r="C1197" s="38"/>
    </row>
    <row r="1198" s="22" customFormat="1" spans="3:3">
      <c r="C1198" s="38"/>
    </row>
    <row r="1199" s="22" customFormat="1" spans="3:3">
      <c r="C1199" s="38"/>
    </row>
    <row r="1200" s="22" customFormat="1" spans="3:3">
      <c r="C1200" s="38"/>
    </row>
    <row r="1201" s="22" customFormat="1" spans="3:3">
      <c r="C1201" s="38"/>
    </row>
    <row r="1202" s="22" customFormat="1" spans="3:3">
      <c r="C1202" s="38"/>
    </row>
    <row r="1203" s="22" customFormat="1" spans="3:3">
      <c r="C1203" s="38"/>
    </row>
    <row r="1204" s="22" customFormat="1" spans="3:3">
      <c r="C1204" s="38"/>
    </row>
    <row r="1205" s="22" customFormat="1" spans="3:3">
      <c r="C1205" s="38"/>
    </row>
    <row r="1206" s="22" customFormat="1" spans="3:3">
      <c r="C1206" s="38"/>
    </row>
    <row r="1207" s="22" customFormat="1" spans="3:3">
      <c r="C1207" s="38"/>
    </row>
    <row r="1208" s="22" customFormat="1" spans="3:3">
      <c r="C1208" s="38"/>
    </row>
    <row r="1209" s="22" customFormat="1" spans="3:3">
      <c r="C1209" s="38"/>
    </row>
    <row r="1210" s="22" customFormat="1" spans="3:3">
      <c r="C1210" s="38"/>
    </row>
    <row r="1211" s="22" customFormat="1" spans="3:3">
      <c r="C1211" s="38"/>
    </row>
    <row r="1212" s="22" customFormat="1" spans="3:3">
      <c r="C1212" s="38"/>
    </row>
    <row r="1213" s="22" customFormat="1" spans="3:3">
      <c r="C1213" s="38"/>
    </row>
    <row r="1214" s="22" customFormat="1" spans="3:3">
      <c r="C1214" s="38"/>
    </row>
    <row r="1215" s="22" customFormat="1" spans="3:3">
      <c r="C1215" s="38"/>
    </row>
    <row r="1216" s="22" customFormat="1" spans="3:3">
      <c r="C1216" s="38"/>
    </row>
    <row r="1217" s="22" customFormat="1" spans="3:3">
      <c r="C1217" s="38"/>
    </row>
    <row r="1218" s="22" customFormat="1" spans="3:3">
      <c r="C1218" s="38"/>
    </row>
    <row r="1219" s="22" customFormat="1" spans="3:3">
      <c r="C1219" s="38"/>
    </row>
    <row r="1220" s="22" customFormat="1" spans="3:3">
      <c r="C1220" s="38"/>
    </row>
    <row r="1221" s="22" customFormat="1" spans="3:3">
      <c r="C1221" s="38"/>
    </row>
    <row r="1222" s="22" customFormat="1" spans="3:3">
      <c r="C1222" s="38"/>
    </row>
    <row r="1223" s="22" customFormat="1" spans="3:3">
      <c r="C1223" s="38"/>
    </row>
    <row r="1224" s="22" customFormat="1" spans="3:3">
      <c r="C1224" s="38"/>
    </row>
    <row r="1225" s="22" customFormat="1" spans="3:3">
      <c r="C1225" s="38"/>
    </row>
    <row r="1226" s="22" customFormat="1" spans="3:3">
      <c r="C1226" s="38"/>
    </row>
    <row r="1227" s="22" customFormat="1" spans="3:3">
      <c r="C1227" s="38"/>
    </row>
    <row r="1228" s="22" customFormat="1" spans="3:3">
      <c r="C1228" s="38"/>
    </row>
    <row r="1229" s="22" customFormat="1" spans="3:3">
      <c r="C1229" s="38"/>
    </row>
    <row r="1230" s="22" customFormat="1" spans="3:3">
      <c r="C1230" s="38"/>
    </row>
    <row r="1231" s="22" customFormat="1" spans="3:3">
      <c r="C1231" s="38"/>
    </row>
    <row r="1232" s="22" customFormat="1" spans="3:3">
      <c r="C1232" s="38"/>
    </row>
    <row r="1233" s="22" customFormat="1" spans="3:3">
      <c r="C1233" s="38"/>
    </row>
    <row r="1234" s="22" customFormat="1" spans="3:3">
      <c r="C1234" s="38"/>
    </row>
    <row r="1235" s="22" customFormat="1" spans="3:3">
      <c r="C1235" s="38"/>
    </row>
    <row r="1236" s="22" customFormat="1" spans="3:3">
      <c r="C1236" s="38"/>
    </row>
    <row r="1237" s="22" customFormat="1" spans="3:3">
      <c r="C1237" s="38"/>
    </row>
    <row r="1238" s="22" customFormat="1" spans="3:3">
      <c r="C1238" s="38"/>
    </row>
    <row r="1239" s="22" customFormat="1" spans="3:3">
      <c r="C1239" s="38"/>
    </row>
    <row r="1240" s="22" customFormat="1" spans="3:3">
      <c r="C1240" s="38"/>
    </row>
    <row r="1241" s="22" customFormat="1" spans="3:3">
      <c r="C1241" s="38"/>
    </row>
    <row r="1242" s="22" customFormat="1" spans="3:3">
      <c r="C1242" s="38"/>
    </row>
    <row r="1243" s="22" customFormat="1" spans="3:3">
      <c r="C1243" s="38"/>
    </row>
    <row r="1244" s="22" customFormat="1" spans="3:3">
      <c r="C1244" s="38"/>
    </row>
    <row r="1245" s="22" customFormat="1" spans="3:3">
      <c r="C1245" s="38"/>
    </row>
    <row r="1246" s="22" customFormat="1" spans="3:3">
      <c r="C1246" s="38"/>
    </row>
    <row r="1247" s="22" customFormat="1" spans="3:3">
      <c r="C1247" s="38"/>
    </row>
    <row r="1248" s="22" customFormat="1" spans="3:3">
      <c r="C1248" s="38"/>
    </row>
    <row r="1249" s="22" customFormat="1" spans="3:3">
      <c r="C1249" s="38"/>
    </row>
    <row r="1250" s="22" customFormat="1" spans="3:3">
      <c r="C1250" s="38"/>
    </row>
    <row r="1251" s="22" customFormat="1" spans="3:3">
      <c r="C1251" s="38"/>
    </row>
    <row r="1252" s="22" customFormat="1" spans="3:3">
      <c r="C1252" s="38"/>
    </row>
    <row r="1253" s="22" customFormat="1" spans="3:3">
      <c r="C1253" s="38"/>
    </row>
    <row r="1254" s="22" customFormat="1" spans="3:3">
      <c r="C1254" s="38"/>
    </row>
    <row r="1255" s="22" customFormat="1" spans="3:3">
      <c r="C1255" s="38"/>
    </row>
    <row r="1256" s="22" customFormat="1" spans="3:3">
      <c r="C1256" s="38"/>
    </row>
    <row r="1257" s="22" customFormat="1" spans="3:3">
      <c r="C1257" s="38"/>
    </row>
    <row r="1258" s="22" customFormat="1" spans="3:3">
      <c r="C1258" s="38"/>
    </row>
    <row r="1259" s="22" customFormat="1" spans="3:3">
      <c r="C1259" s="38"/>
    </row>
    <row r="1260" s="22" customFormat="1" spans="3:3">
      <c r="C1260" s="38"/>
    </row>
    <row r="1261" s="22" customFormat="1" spans="3:3">
      <c r="C1261" s="38"/>
    </row>
    <row r="1262" s="22" customFormat="1" spans="3:3">
      <c r="C1262" s="38"/>
    </row>
    <row r="1263" s="22" customFormat="1" spans="3:3">
      <c r="C1263" s="38"/>
    </row>
    <row r="1264" s="22" customFormat="1" spans="3:3">
      <c r="C1264" s="38"/>
    </row>
    <row r="1265" s="22" customFormat="1" spans="3:3">
      <c r="C1265" s="38"/>
    </row>
    <row r="1266" s="22" customFormat="1" spans="3:3">
      <c r="C1266" s="38"/>
    </row>
    <row r="1267" s="22" customFormat="1" spans="3:3">
      <c r="C1267" s="38"/>
    </row>
    <row r="1268" s="22" customFormat="1" spans="3:3">
      <c r="C1268" s="38"/>
    </row>
    <row r="1269" s="22" customFormat="1" spans="3:3">
      <c r="C1269" s="38"/>
    </row>
    <row r="1270" s="22" customFormat="1" spans="3:3">
      <c r="C1270" s="38"/>
    </row>
    <row r="1271" s="22" customFormat="1" spans="3:3">
      <c r="C1271" s="38"/>
    </row>
    <row r="1272" s="22" customFormat="1" spans="3:3">
      <c r="C1272" s="38"/>
    </row>
    <row r="1273" s="22" customFormat="1" spans="3:3">
      <c r="C1273" s="38"/>
    </row>
    <row r="1274" s="22" customFormat="1" spans="3:3">
      <c r="C1274" s="38"/>
    </row>
    <row r="1275" s="22" customFormat="1" spans="3:3">
      <c r="C1275" s="38"/>
    </row>
    <row r="1276" s="22" customFormat="1" spans="3:3">
      <c r="C1276" s="38"/>
    </row>
    <row r="1277" s="22" customFormat="1" spans="3:3">
      <c r="C1277" s="38"/>
    </row>
    <row r="1278" s="22" customFormat="1" spans="3:3">
      <c r="C1278" s="38"/>
    </row>
    <row r="1279" s="22" customFormat="1" spans="3:3">
      <c r="C1279" s="38"/>
    </row>
    <row r="1280" s="22" customFormat="1" spans="3:3">
      <c r="C1280" s="38"/>
    </row>
    <row r="1281" s="22" customFormat="1" spans="3:3">
      <c r="C1281" s="38"/>
    </row>
    <row r="1282" s="22" customFormat="1" spans="3:3">
      <c r="C1282" s="38"/>
    </row>
    <row r="1283" s="22" customFormat="1" spans="3:3">
      <c r="C1283" s="38"/>
    </row>
    <row r="1284" s="22" customFormat="1" spans="3:3">
      <c r="C1284" s="38"/>
    </row>
    <row r="1285" s="22" customFormat="1" spans="3:3">
      <c r="C1285" s="38"/>
    </row>
    <row r="1286" s="22" customFormat="1" spans="3:3">
      <c r="C1286" s="38"/>
    </row>
    <row r="1287" s="22" customFormat="1" spans="3:3">
      <c r="C1287" s="38"/>
    </row>
    <row r="1288" s="22" customFormat="1" spans="3:3">
      <c r="C1288" s="38"/>
    </row>
    <row r="1289" s="22" customFormat="1" spans="3:3">
      <c r="C1289" s="38"/>
    </row>
    <row r="1290" s="22" customFormat="1" spans="3:3">
      <c r="C1290" s="38"/>
    </row>
    <row r="1291" s="22" customFormat="1" spans="3:3">
      <c r="C1291" s="38"/>
    </row>
    <row r="1292" s="22" customFormat="1" spans="3:3">
      <c r="C1292" s="38"/>
    </row>
    <row r="1293" s="22" customFormat="1" spans="3:3">
      <c r="C1293" s="38"/>
    </row>
    <row r="1294" s="22" customFormat="1" spans="3:3">
      <c r="C1294" s="38"/>
    </row>
    <row r="1295" s="22" customFormat="1" spans="3:3">
      <c r="C1295" s="38"/>
    </row>
    <row r="1296" s="22" customFormat="1" spans="3:3">
      <c r="C1296" s="38"/>
    </row>
    <row r="1297" s="22" customFormat="1" spans="3:3">
      <c r="C1297" s="38"/>
    </row>
    <row r="1298" s="22" customFormat="1" spans="3:3">
      <c r="C1298" s="38"/>
    </row>
    <row r="1299" s="22" customFormat="1" spans="3:3">
      <c r="C1299" s="38"/>
    </row>
    <row r="1300" s="22" customFormat="1" spans="3:3">
      <c r="C1300" s="38"/>
    </row>
    <row r="1301" s="22" customFormat="1" spans="3:3">
      <c r="C1301" s="38"/>
    </row>
    <row r="1302" s="22" customFormat="1" spans="3:3">
      <c r="C1302" s="38"/>
    </row>
    <row r="1303" s="22" customFormat="1" spans="3:3">
      <c r="C1303" s="38"/>
    </row>
    <row r="1304" s="22" customFormat="1" spans="3:3">
      <c r="C1304" s="38"/>
    </row>
    <row r="1305" s="22" customFormat="1" spans="3:3">
      <c r="C1305" s="38"/>
    </row>
    <row r="1306" s="22" customFormat="1" spans="3:3">
      <c r="C1306" s="38"/>
    </row>
    <row r="1307" s="22" customFormat="1" spans="3:3">
      <c r="C1307" s="38"/>
    </row>
    <row r="1308" s="22" customFormat="1" spans="3:3">
      <c r="C1308" s="38"/>
    </row>
    <row r="1309" s="22" customFormat="1" spans="3:3">
      <c r="C1309" s="38"/>
    </row>
    <row r="1310" s="22" customFormat="1" spans="3:3">
      <c r="C1310" s="38"/>
    </row>
    <row r="1311" s="22" customFormat="1" spans="3:3">
      <c r="C1311" s="38"/>
    </row>
    <row r="1312" s="22" customFormat="1" spans="3:3">
      <c r="C1312" s="38"/>
    </row>
    <row r="1313" s="22" customFormat="1" spans="3:3">
      <c r="C1313" s="38"/>
    </row>
    <row r="1314" s="22" customFormat="1" spans="3:3">
      <c r="C1314" s="38"/>
    </row>
    <row r="1315" s="22" customFormat="1" spans="3:3">
      <c r="C1315" s="38"/>
    </row>
    <row r="1316" s="22" customFormat="1" spans="3:3">
      <c r="C1316" s="38"/>
    </row>
    <row r="1317" s="22" customFormat="1" spans="3:3">
      <c r="C1317" s="38"/>
    </row>
    <row r="1318" s="22" customFormat="1" spans="3:3">
      <c r="C1318" s="38"/>
    </row>
    <row r="1319" s="22" customFormat="1" spans="3:3">
      <c r="C1319" s="38"/>
    </row>
    <row r="1320" s="22" customFormat="1" spans="3:3">
      <c r="C1320" s="38"/>
    </row>
    <row r="1321" s="22" customFormat="1" spans="3:3">
      <c r="C1321" s="38"/>
    </row>
    <row r="1322" s="22" customFormat="1" spans="3:3">
      <c r="C1322" s="38"/>
    </row>
    <row r="1323" s="22" customFormat="1" spans="3:3">
      <c r="C1323" s="38"/>
    </row>
    <row r="1324" s="22" customFormat="1" spans="3:3">
      <c r="C1324" s="38"/>
    </row>
    <row r="1325" s="22" customFormat="1" spans="3:3">
      <c r="C1325" s="38"/>
    </row>
    <row r="1326" s="22" customFormat="1" spans="3:3">
      <c r="C1326" s="38"/>
    </row>
    <row r="1327" s="22" customFormat="1" spans="3:3">
      <c r="C1327" s="38"/>
    </row>
    <row r="1328" s="22" customFormat="1" spans="3:3">
      <c r="C1328" s="38"/>
    </row>
    <row r="1329" s="22" customFormat="1" spans="3:3">
      <c r="C1329" s="38"/>
    </row>
    <row r="1330" s="22" customFormat="1" spans="3:3">
      <c r="C1330" s="38"/>
    </row>
    <row r="1331" s="22" customFormat="1" spans="3:3">
      <c r="C1331" s="38"/>
    </row>
    <row r="1332" s="22" customFormat="1" spans="3:3">
      <c r="C1332" s="38"/>
    </row>
    <row r="1333" s="22" customFormat="1" spans="3:3">
      <c r="C1333" s="38"/>
    </row>
    <row r="1334" s="22" customFormat="1" spans="3:3">
      <c r="C1334" s="38"/>
    </row>
    <row r="1335" s="22" customFormat="1" spans="3:3">
      <c r="C1335" s="38"/>
    </row>
    <row r="1336" s="22" customFormat="1" spans="3:3">
      <c r="C1336" s="38"/>
    </row>
    <row r="1337" s="22" customFormat="1" spans="3:3">
      <c r="C1337" s="38"/>
    </row>
    <row r="1338" s="22" customFormat="1" spans="3:3">
      <c r="C1338" s="38"/>
    </row>
    <row r="1339" s="22" customFormat="1" spans="3:3">
      <c r="C1339" s="38"/>
    </row>
    <row r="1340" s="22" customFormat="1" spans="3:3">
      <c r="C1340" s="38"/>
    </row>
    <row r="1341" s="22" customFormat="1" spans="3:3">
      <c r="C1341" s="38"/>
    </row>
    <row r="1342" s="22" customFormat="1" spans="3:3">
      <c r="C1342" s="38"/>
    </row>
    <row r="1343" s="22" customFormat="1" spans="3:3">
      <c r="C1343" s="38"/>
    </row>
    <row r="1344" s="22" customFormat="1" spans="3:3">
      <c r="C1344" s="38"/>
    </row>
    <row r="1345" s="22" customFormat="1" spans="3:3">
      <c r="C1345" s="38"/>
    </row>
    <row r="1346" s="22" customFormat="1" spans="3:3">
      <c r="C1346" s="38"/>
    </row>
    <row r="1347" s="22" customFormat="1" spans="3:3">
      <c r="C1347" s="38"/>
    </row>
    <row r="1348" s="22" customFormat="1" spans="3:3">
      <c r="C1348" s="38"/>
    </row>
    <row r="1349" s="22" customFormat="1" spans="3:3">
      <c r="C1349" s="38"/>
    </row>
    <row r="1350" s="22" customFormat="1" spans="3:3">
      <c r="C1350" s="38"/>
    </row>
    <row r="1351" s="22" customFormat="1" spans="3:3">
      <c r="C1351" s="38"/>
    </row>
    <row r="1352" s="22" customFormat="1" spans="3:3">
      <c r="C1352" s="38"/>
    </row>
    <row r="1353" s="22" customFormat="1" spans="3:3">
      <c r="C1353" s="38"/>
    </row>
    <row r="1354" s="22" customFormat="1" spans="3:3">
      <c r="C1354" s="38"/>
    </row>
    <row r="1355" s="22" customFormat="1" spans="3:3">
      <c r="C1355" s="38"/>
    </row>
    <row r="1356" s="22" customFormat="1" spans="3:3">
      <c r="C1356" s="38"/>
    </row>
    <row r="1357" s="22" customFormat="1" spans="3:3">
      <c r="C1357" s="38"/>
    </row>
    <row r="1358" s="22" customFormat="1" spans="3:3">
      <c r="C1358" s="38"/>
    </row>
    <row r="1359" s="22" customFormat="1" spans="3:3">
      <c r="C1359" s="38"/>
    </row>
    <row r="1360" s="22" customFormat="1" spans="3:3">
      <c r="C1360" s="38"/>
    </row>
    <row r="1361" s="22" customFormat="1" spans="3:3">
      <c r="C1361" s="38"/>
    </row>
    <row r="1362" s="22" customFormat="1" spans="3:3">
      <c r="C1362" s="38"/>
    </row>
    <row r="1363" s="22" customFormat="1" spans="3:3">
      <c r="C1363" s="38"/>
    </row>
    <row r="1364" s="22" customFormat="1" spans="3:3">
      <c r="C1364" s="38"/>
    </row>
    <row r="1365" s="22" customFormat="1" spans="3:3">
      <c r="C1365" s="38"/>
    </row>
    <row r="1366" s="22" customFormat="1" spans="3:3">
      <c r="C1366" s="38"/>
    </row>
    <row r="1367" s="22" customFormat="1" spans="3:3">
      <c r="C1367" s="38"/>
    </row>
    <row r="1368" s="22" customFormat="1" spans="3:3">
      <c r="C1368" s="38"/>
    </row>
    <row r="1369" s="22" customFormat="1" spans="3:3">
      <c r="C1369" s="38"/>
    </row>
    <row r="1370" s="22" customFormat="1" spans="3:3">
      <c r="C1370" s="38"/>
    </row>
    <row r="1371" s="22" customFormat="1" spans="3:3">
      <c r="C1371" s="38"/>
    </row>
    <row r="1372" s="22" customFormat="1" spans="3:3">
      <c r="C1372" s="38"/>
    </row>
    <row r="1373" s="22" customFormat="1" spans="3:3">
      <c r="C1373" s="38"/>
    </row>
    <row r="1374" s="22" customFormat="1" spans="3:3">
      <c r="C1374" s="38"/>
    </row>
    <row r="1375" s="22" customFormat="1" spans="3:3">
      <c r="C1375" s="38"/>
    </row>
    <row r="1376" s="22" customFormat="1" spans="3:3">
      <c r="C1376" s="38"/>
    </row>
    <row r="1377" s="22" customFormat="1" spans="3:3">
      <c r="C1377" s="38"/>
    </row>
    <row r="1378" s="22" customFormat="1" spans="3:3">
      <c r="C1378" s="38"/>
    </row>
    <row r="1379" s="22" customFormat="1" spans="3:3">
      <c r="C1379" s="38"/>
    </row>
    <row r="1380" s="22" customFormat="1" spans="3:3">
      <c r="C1380" s="38"/>
    </row>
    <row r="1381" s="22" customFormat="1" spans="3:3">
      <c r="C1381" s="38"/>
    </row>
    <row r="1382" s="22" customFormat="1" spans="3:3">
      <c r="C1382" s="38"/>
    </row>
    <row r="1383" s="22" customFormat="1" spans="3:3">
      <c r="C1383" s="38"/>
    </row>
    <row r="1384" s="22" customFormat="1" spans="3:3">
      <c r="C1384" s="38"/>
    </row>
    <row r="1385" s="22" customFormat="1" spans="3:3">
      <c r="C1385" s="38"/>
    </row>
    <row r="1386" s="22" customFormat="1" spans="3:3">
      <c r="C1386" s="38"/>
    </row>
    <row r="1387" s="22" customFormat="1" spans="3:3">
      <c r="C1387" s="38"/>
    </row>
    <row r="1388" s="22" customFormat="1" spans="3:3">
      <c r="C1388" s="38"/>
    </row>
    <row r="1389" s="22" customFormat="1" spans="3:3">
      <c r="C1389" s="38"/>
    </row>
    <row r="1390" s="22" customFormat="1" spans="3:3">
      <c r="C1390" s="38"/>
    </row>
    <row r="1391" s="22" customFormat="1" spans="3:3">
      <c r="C1391" s="38"/>
    </row>
    <row r="1392" s="22" customFormat="1" spans="3:3">
      <c r="C1392" s="38"/>
    </row>
    <row r="1393" s="22" customFormat="1" spans="3:3">
      <c r="C1393" s="38"/>
    </row>
    <row r="1394" s="22" customFormat="1" spans="3:3">
      <c r="C1394" s="38"/>
    </row>
    <row r="1395" s="22" customFormat="1" spans="3:3">
      <c r="C1395" s="38"/>
    </row>
    <row r="1396" s="22" customFormat="1" spans="3:3">
      <c r="C1396" s="38"/>
    </row>
    <row r="1397" s="22" customFormat="1" spans="3:3">
      <c r="C1397" s="38"/>
    </row>
    <row r="1398" s="22" customFormat="1" spans="3:3">
      <c r="C1398" s="38"/>
    </row>
    <row r="1399" s="22" customFormat="1" spans="3:3">
      <c r="C1399" s="38"/>
    </row>
    <row r="1400" s="22" customFormat="1" spans="3:3">
      <c r="C1400" s="38"/>
    </row>
    <row r="1401" s="22" customFormat="1" spans="3:3">
      <c r="C1401" s="38"/>
    </row>
    <row r="1402" s="22" customFormat="1" spans="3:3">
      <c r="C1402" s="38"/>
    </row>
    <row r="1403" s="22" customFormat="1" spans="3:3">
      <c r="C1403" s="38"/>
    </row>
    <row r="1404" s="22" customFormat="1" spans="3:3">
      <c r="C1404" s="38"/>
    </row>
    <row r="1405" s="22" customFormat="1" spans="3:3">
      <c r="C1405" s="38"/>
    </row>
    <row r="1406" s="22" customFormat="1" spans="3:3">
      <c r="C1406" s="38"/>
    </row>
    <row r="1407" s="22" customFormat="1" spans="3:3">
      <c r="C1407" s="38"/>
    </row>
    <row r="1408" s="22" customFormat="1" spans="3:3">
      <c r="C1408" s="38"/>
    </row>
    <row r="1409" s="22" customFormat="1" spans="3:3">
      <c r="C1409" s="38"/>
    </row>
    <row r="1410" s="22" customFormat="1" spans="3:3">
      <c r="C1410" s="38"/>
    </row>
    <row r="1411" s="22" customFormat="1" spans="3:3">
      <c r="C1411" s="38"/>
    </row>
    <row r="1412" s="22" customFormat="1" spans="3:3">
      <c r="C1412" s="38"/>
    </row>
    <row r="1413" s="22" customFormat="1" spans="3:3">
      <c r="C1413" s="38"/>
    </row>
    <row r="1414" s="22" customFormat="1" spans="3:3">
      <c r="C1414" s="38"/>
    </row>
    <row r="1415" s="22" customFormat="1" spans="3:3">
      <c r="C1415" s="38"/>
    </row>
    <row r="1416" s="22" customFormat="1" spans="3:3">
      <c r="C1416" s="38"/>
    </row>
    <row r="1417" s="22" customFormat="1" spans="3:3">
      <c r="C1417" s="38"/>
    </row>
    <row r="1418" s="22" customFormat="1" spans="3:3">
      <c r="C1418" s="38"/>
    </row>
    <row r="1419" s="22" customFormat="1" spans="3:3">
      <c r="C1419" s="38"/>
    </row>
    <row r="1420" s="22" customFormat="1" spans="3:3">
      <c r="C1420" s="38"/>
    </row>
    <row r="1421" s="22" customFormat="1" spans="3:3">
      <c r="C1421" s="38"/>
    </row>
    <row r="1422" s="22" customFormat="1" spans="3:3">
      <c r="C1422" s="38"/>
    </row>
    <row r="1423" s="22" customFormat="1" spans="3:3">
      <c r="C1423" s="38"/>
    </row>
    <row r="1424" s="22" customFormat="1" spans="3:3">
      <c r="C1424" s="38"/>
    </row>
    <row r="1425" s="22" customFormat="1" spans="3:3">
      <c r="C1425" s="38"/>
    </row>
    <row r="1426" s="22" customFormat="1" spans="3:3">
      <c r="C1426" s="38"/>
    </row>
    <row r="1427" s="22" customFormat="1" spans="3:3">
      <c r="C1427" s="38"/>
    </row>
    <row r="1428" s="22" customFormat="1" spans="3:3">
      <c r="C1428" s="38"/>
    </row>
    <row r="1429" s="22" customFormat="1" spans="3:3">
      <c r="C1429" s="38"/>
    </row>
    <row r="1430" s="22" customFormat="1" spans="3:3">
      <c r="C1430" s="38"/>
    </row>
    <row r="1431" s="22" customFormat="1" spans="3:3">
      <c r="C1431" s="38"/>
    </row>
    <row r="1432" s="22" customFormat="1" spans="3:3">
      <c r="C1432" s="38"/>
    </row>
    <row r="1433" s="22" customFormat="1" spans="3:3">
      <c r="C1433" s="38"/>
    </row>
    <row r="1434" s="22" customFormat="1" spans="3:3">
      <c r="C1434" s="38"/>
    </row>
    <row r="1435" s="22" customFormat="1" spans="3:3">
      <c r="C1435" s="38"/>
    </row>
    <row r="1436" s="22" customFormat="1" spans="3:3">
      <c r="C1436" s="38"/>
    </row>
    <row r="1437" s="22" customFormat="1" spans="3:3">
      <c r="C1437" s="38"/>
    </row>
    <row r="1438" s="22" customFormat="1" spans="3:3">
      <c r="C1438" s="38"/>
    </row>
    <row r="1439" s="22" customFormat="1" spans="3:3">
      <c r="C1439" s="38"/>
    </row>
    <row r="1440" s="22" customFormat="1" spans="3:3">
      <c r="C1440" s="38"/>
    </row>
    <row r="1441" s="22" customFormat="1" spans="3:3">
      <c r="C1441" s="38"/>
    </row>
    <row r="1442" s="22" customFormat="1" spans="3:3">
      <c r="C1442" s="38"/>
    </row>
    <row r="1443" s="22" customFormat="1" spans="3:3">
      <c r="C1443" s="38"/>
    </row>
    <row r="1444" s="22" customFormat="1" spans="3:3">
      <c r="C1444" s="38"/>
    </row>
    <row r="1445" s="22" customFormat="1" spans="3:3">
      <c r="C1445" s="38"/>
    </row>
    <row r="1446" s="22" customFormat="1" spans="3:3">
      <c r="C1446" s="38"/>
    </row>
    <row r="1447" s="22" customFormat="1" spans="3:3">
      <c r="C1447" s="38"/>
    </row>
    <row r="1448" s="22" customFormat="1" spans="3:3">
      <c r="C1448" s="38"/>
    </row>
    <row r="1449" s="22" customFormat="1" spans="3:3">
      <c r="C1449" s="38"/>
    </row>
    <row r="1450" s="22" customFormat="1" spans="3:3">
      <c r="C1450" s="38"/>
    </row>
    <row r="1451" s="22" customFormat="1" spans="3:3">
      <c r="C1451" s="38"/>
    </row>
    <row r="1452" s="22" customFormat="1" spans="3:3">
      <c r="C1452" s="38"/>
    </row>
    <row r="1453" s="22" customFormat="1" spans="3:3">
      <c r="C1453" s="38"/>
    </row>
    <row r="1454" s="22" customFormat="1" spans="3:3">
      <c r="C1454" s="38"/>
    </row>
    <row r="1455" s="22" customFormat="1" spans="3:3">
      <c r="C1455" s="38"/>
    </row>
    <row r="1456" s="22" customFormat="1" spans="3:3">
      <c r="C1456" s="38"/>
    </row>
    <row r="1457" s="22" customFormat="1" spans="3:3">
      <c r="C1457" s="38"/>
    </row>
    <row r="1458" s="22" customFormat="1" spans="3:3">
      <c r="C1458" s="38"/>
    </row>
    <row r="1459" s="22" customFormat="1" spans="3:3">
      <c r="C1459" s="38"/>
    </row>
    <row r="1460" s="22" customFormat="1" spans="3:3">
      <c r="C1460" s="38"/>
    </row>
    <row r="1461" s="22" customFormat="1" spans="3:3">
      <c r="C1461" s="38"/>
    </row>
    <row r="1462" s="22" customFormat="1" spans="3:3">
      <c r="C1462" s="38"/>
    </row>
    <row r="1463" s="22" customFormat="1" spans="3:3">
      <c r="C1463" s="38"/>
    </row>
    <row r="1464" s="22" customFormat="1" spans="3:3">
      <c r="C1464" s="38"/>
    </row>
    <row r="1465" s="22" customFormat="1" spans="3:3">
      <c r="C1465" s="38"/>
    </row>
    <row r="1466" s="22" customFormat="1" spans="3:3">
      <c r="C1466" s="38"/>
    </row>
    <row r="1467" s="22" customFormat="1" spans="3:3">
      <c r="C1467" s="38"/>
    </row>
    <row r="1468" s="22" customFormat="1" spans="3:3">
      <c r="C1468" s="38"/>
    </row>
    <row r="1469" s="22" customFormat="1" spans="3:3">
      <c r="C1469" s="38"/>
    </row>
    <row r="1470" s="22" customFormat="1" spans="3:3">
      <c r="C1470" s="38"/>
    </row>
    <row r="1471" s="22" customFormat="1" spans="3:3">
      <c r="C1471" s="38"/>
    </row>
    <row r="1472" s="22" customFormat="1" spans="3:3">
      <c r="C1472" s="38"/>
    </row>
    <row r="1473" s="22" customFormat="1" spans="3:3">
      <c r="C1473" s="38"/>
    </row>
    <row r="1474" s="22" customFormat="1" spans="3:3">
      <c r="C1474" s="38"/>
    </row>
    <row r="1475" s="22" customFormat="1" spans="3:3">
      <c r="C1475" s="38"/>
    </row>
    <row r="1476" s="22" customFormat="1" spans="3:3">
      <c r="C1476" s="38"/>
    </row>
    <row r="1477" s="22" customFormat="1" spans="3:3">
      <c r="C1477" s="38"/>
    </row>
    <row r="1478" s="22" customFormat="1" spans="3:3">
      <c r="C1478" s="38"/>
    </row>
    <row r="1479" s="22" customFormat="1" spans="3:3">
      <c r="C1479" s="38"/>
    </row>
    <row r="1480" s="22" customFormat="1" spans="3:3">
      <c r="C1480" s="38"/>
    </row>
    <row r="1481" s="22" customFormat="1" spans="3:3">
      <c r="C1481" s="38"/>
    </row>
    <row r="1482" s="22" customFormat="1" spans="3:3">
      <c r="C1482" s="38"/>
    </row>
    <row r="1483" s="22" customFormat="1" spans="3:3">
      <c r="C1483" s="38"/>
    </row>
    <row r="1484" s="22" customFormat="1" spans="3:3">
      <c r="C1484" s="38"/>
    </row>
    <row r="1485" s="22" customFormat="1" spans="3:3">
      <c r="C1485" s="38"/>
    </row>
    <row r="1486" s="22" customFormat="1" spans="3:3">
      <c r="C1486" s="38"/>
    </row>
    <row r="1487" s="22" customFormat="1" spans="3:3">
      <c r="C1487" s="38"/>
    </row>
    <row r="1488" s="22" customFormat="1" spans="3:3">
      <c r="C1488" s="38"/>
    </row>
    <row r="1489" s="22" customFormat="1" spans="3:3">
      <c r="C1489" s="38"/>
    </row>
    <row r="1490" s="22" customFormat="1" spans="3:3">
      <c r="C1490" s="38"/>
    </row>
    <row r="1491" s="22" customFormat="1" spans="3:3">
      <c r="C1491" s="38"/>
    </row>
    <row r="1492" s="22" customFormat="1" spans="3:3">
      <c r="C1492" s="38"/>
    </row>
    <row r="1493" s="22" customFormat="1" spans="3:3">
      <c r="C1493" s="38"/>
    </row>
    <row r="1494" s="22" customFormat="1" spans="3:3">
      <c r="C1494" s="38"/>
    </row>
    <row r="1495" s="22" customFormat="1" spans="3:3">
      <c r="C1495" s="38"/>
    </row>
    <row r="1496" s="22" customFormat="1" spans="3:3">
      <c r="C1496" s="38"/>
    </row>
    <row r="1497" s="22" customFormat="1" spans="3:3">
      <c r="C1497" s="38"/>
    </row>
    <row r="1498" s="22" customFormat="1" spans="3:3">
      <c r="C1498" s="38"/>
    </row>
    <row r="1499" s="22" customFormat="1" spans="3:3">
      <c r="C1499" s="38"/>
    </row>
    <row r="1500" s="22" customFormat="1" spans="3:3">
      <c r="C1500" s="38"/>
    </row>
    <row r="1501" s="22" customFormat="1" spans="3:3">
      <c r="C1501" s="38"/>
    </row>
    <row r="1502" s="22" customFormat="1" spans="3:3">
      <c r="C1502" s="38"/>
    </row>
    <row r="1503" s="22" customFormat="1" spans="3:3">
      <c r="C1503" s="38"/>
    </row>
    <row r="1504" s="22" customFormat="1" spans="3:3">
      <c r="C1504" s="38"/>
    </row>
    <row r="1505" s="22" customFormat="1" spans="3:3">
      <c r="C1505" s="38"/>
    </row>
    <row r="1506" s="22" customFormat="1" spans="3:3">
      <c r="C1506" s="38"/>
    </row>
    <row r="1507" s="22" customFormat="1" spans="3:3">
      <c r="C1507" s="38"/>
    </row>
    <row r="1508" s="22" customFormat="1" spans="3:3">
      <c r="C1508" s="38"/>
    </row>
    <row r="1509" s="22" customFormat="1" spans="3:3">
      <c r="C1509" s="38"/>
    </row>
    <row r="1510" s="22" customFormat="1" spans="3:3">
      <c r="C1510" s="38"/>
    </row>
    <row r="1511" s="22" customFormat="1" spans="3:3">
      <c r="C1511" s="38"/>
    </row>
    <row r="1512" s="22" customFormat="1" spans="3:3">
      <c r="C1512" s="38"/>
    </row>
    <row r="1513" s="22" customFormat="1" spans="3:3">
      <c r="C1513" s="38"/>
    </row>
    <row r="1514" s="22" customFormat="1" spans="3:3">
      <c r="C1514" s="38"/>
    </row>
    <row r="1515" s="22" customFormat="1" spans="3:3">
      <c r="C1515" s="38"/>
    </row>
    <row r="1516" s="22" customFormat="1" spans="3:3">
      <c r="C1516" s="38"/>
    </row>
    <row r="1517" s="22" customFormat="1" spans="3:3">
      <c r="C1517" s="38"/>
    </row>
    <row r="1518" s="22" customFormat="1" spans="3:3">
      <c r="C1518" s="38"/>
    </row>
    <row r="1519" s="22" customFormat="1" spans="3:3">
      <c r="C1519" s="38"/>
    </row>
    <row r="1520" s="22" customFormat="1" spans="3:3">
      <c r="C1520" s="38"/>
    </row>
    <row r="1521" s="22" customFormat="1" spans="3:3">
      <c r="C1521" s="38"/>
    </row>
    <row r="1522" s="22" customFormat="1" spans="3:3">
      <c r="C1522" s="38"/>
    </row>
    <row r="1523" s="22" customFormat="1" spans="3:3">
      <c r="C1523" s="38"/>
    </row>
    <row r="1524" s="22" customFormat="1" spans="3:3">
      <c r="C1524" s="38"/>
    </row>
    <row r="1525" s="22" customFormat="1" spans="3:3">
      <c r="C1525" s="38"/>
    </row>
    <row r="1526" s="22" customFormat="1" spans="3:3">
      <c r="C1526" s="38"/>
    </row>
    <row r="1527" s="22" customFormat="1" spans="3:3">
      <c r="C1527" s="38"/>
    </row>
    <row r="1528" s="22" customFormat="1" spans="3:3">
      <c r="C1528" s="38"/>
    </row>
    <row r="1529" s="22" customFormat="1" spans="3:3">
      <c r="C1529" s="38"/>
    </row>
    <row r="1530" s="22" customFormat="1" spans="3:3">
      <c r="C1530" s="38"/>
    </row>
    <row r="1531" s="22" customFormat="1" spans="3:3">
      <c r="C1531" s="38"/>
    </row>
    <row r="1532" s="22" customFormat="1" spans="3:3">
      <c r="C1532" s="38"/>
    </row>
    <row r="1533" s="22" customFormat="1" spans="3:3">
      <c r="C1533" s="38"/>
    </row>
    <row r="1534" s="22" customFormat="1" spans="3:3">
      <c r="C1534" s="38"/>
    </row>
    <row r="1535" s="22" customFormat="1" spans="3:3">
      <c r="C1535" s="38"/>
    </row>
    <row r="1536" s="22" customFormat="1" spans="3:3">
      <c r="C1536" s="38"/>
    </row>
    <row r="1537" s="22" customFormat="1" spans="3:3">
      <c r="C1537" s="38"/>
    </row>
    <row r="1538" s="22" customFormat="1" spans="3:3">
      <c r="C1538" s="38"/>
    </row>
    <row r="1539" s="22" customFormat="1" spans="3:3">
      <c r="C1539" s="38"/>
    </row>
    <row r="1540" s="22" customFormat="1" spans="3:3">
      <c r="C1540" s="38"/>
    </row>
    <row r="1541" s="22" customFormat="1" spans="3:3">
      <c r="C1541" s="38"/>
    </row>
    <row r="1542" s="22" customFormat="1" spans="3:3">
      <c r="C1542" s="38"/>
    </row>
    <row r="1543" s="22" customFormat="1" spans="3:3">
      <c r="C1543" s="38"/>
    </row>
    <row r="1544" s="22" customFormat="1" spans="3:3">
      <c r="C1544" s="38"/>
    </row>
    <row r="1545" s="22" customFormat="1" spans="3:3">
      <c r="C1545" s="38"/>
    </row>
    <row r="1546" s="22" customFormat="1" spans="3:3">
      <c r="C1546" s="38"/>
    </row>
    <row r="1547" s="22" customFormat="1" spans="3:3">
      <c r="C1547" s="38"/>
    </row>
    <row r="1548" s="22" customFormat="1" spans="3:3">
      <c r="C1548" s="38"/>
    </row>
    <row r="1549" s="22" customFormat="1" spans="3:3">
      <c r="C1549" s="38"/>
    </row>
    <row r="1550" s="22" customFormat="1" spans="3:3">
      <c r="C1550" s="38"/>
    </row>
    <row r="1551" s="22" customFormat="1" spans="3:3">
      <c r="C1551" s="38"/>
    </row>
    <row r="1552" s="22" customFormat="1" spans="3:3">
      <c r="C1552" s="38"/>
    </row>
    <row r="1553" s="22" customFormat="1" spans="3:3">
      <c r="C1553" s="38"/>
    </row>
    <row r="1554" s="22" customFormat="1" spans="3:3">
      <c r="C1554" s="38"/>
    </row>
    <row r="1555" s="22" customFormat="1" spans="3:3">
      <c r="C1555" s="38"/>
    </row>
    <row r="1556" s="22" customFormat="1" spans="3:3">
      <c r="C1556" s="38"/>
    </row>
    <row r="1557" s="22" customFormat="1" spans="3:3">
      <c r="C1557" s="38"/>
    </row>
    <row r="1558" s="22" customFormat="1" spans="3:3">
      <c r="C1558" s="38"/>
    </row>
    <row r="1559" s="22" customFormat="1" spans="3:3">
      <c r="C1559" s="38"/>
    </row>
    <row r="1560" s="22" customFormat="1" spans="3:3">
      <c r="C1560" s="38"/>
    </row>
    <row r="1561" s="22" customFormat="1" spans="3:3">
      <c r="C1561" s="38"/>
    </row>
    <row r="1562" s="22" customFormat="1" spans="3:3">
      <c r="C1562" s="38"/>
    </row>
    <row r="1563" s="22" customFormat="1" spans="3:3">
      <c r="C1563" s="38"/>
    </row>
    <row r="1564" s="22" customFormat="1" spans="3:3">
      <c r="C1564" s="38"/>
    </row>
    <row r="1565" s="22" customFormat="1" spans="3:3">
      <c r="C1565" s="38"/>
    </row>
    <row r="1566" s="22" customFormat="1" spans="3:3">
      <c r="C1566" s="38"/>
    </row>
    <row r="1567" s="22" customFormat="1" spans="3:3">
      <c r="C1567" s="38"/>
    </row>
    <row r="1568" s="22" customFormat="1" spans="3:3">
      <c r="C1568" s="38"/>
    </row>
    <row r="1569" s="22" customFormat="1" spans="3:3">
      <c r="C1569" s="38"/>
    </row>
    <row r="1570" s="22" customFormat="1" spans="3:3">
      <c r="C1570" s="38"/>
    </row>
    <row r="1571" s="22" customFormat="1" spans="3:3">
      <c r="C1571" s="38"/>
    </row>
    <row r="1572" s="22" customFormat="1" spans="3:3">
      <c r="C1572" s="38"/>
    </row>
    <row r="1573" s="22" customFormat="1" spans="3:3">
      <c r="C1573" s="38"/>
    </row>
    <row r="1574" s="22" customFormat="1" spans="3:3">
      <c r="C1574" s="38"/>
    </row>
    <row r="1575" s="22" customFormat="1" spans="3:3">
      <c r="C1575" s="38"/>
    </row>
    <row r="1576" s="22" customFormat="1" spans="3:3">
      <c r="C1576" s="38"/>
    </row>
    <row r="1577" s="22" customFormat="1" spans="3:3">
      <c r="C1577" s="38"/>
    </row>
    <row r="1578" s="22" customFormat="1" spans="3:3">
      <c r="C1578" s="38"/>
    </row>
    <row r="1579" s="22" customFormat="1" spans="3:3">
      <c r="C1579" s="38"/>
    </row>
    <row r="1580" s="22" customFormat="1" spans="3:3">
      <c r="C1580" s="38"/>
    </row>
    <row r="1581" s="22" customFormat="1" spans="3:3">
      <c r="C1581" s="38"/>
    </row>
    <row r="1582" s="22" customFormat="1" spans="3:3">
      <c r="C1582" s="38"/>
    </row>
    <row r="1583" s="22" customFormat="1" spans="3:3">
      <c r="C1583" s="38"/>
    </row>
    <row r="1584" s="22" customFormat="1" spans="3:3">
      <c r="C1584" s="38"/>
    </row>
    <row r="1585" s="22" customFormat="1" spans="3:3">
      <c r="C1585" s="38"/>
    </row>
    <row r="1586" s="22" customFormat="1" spans="3:3">
      <c r="C1586" s="38"/>
    </row>
    <row r="1587" s="22" customFormat="1" spans="3:3">
      <c r="C1587" s="38"/>
    </row>
    <row r="1588" s="22" customFormat="1" spans="3:3">
      <c r="C1588" s="38"/>
    </row>
    <row r="1589" s="22" customFormat="1" spans="3:3">
      <c r="C1589" s="38"/>
    </row>
    <row r="1590" s="22" customFormat="1" spans="3:3">
      <c r="C1590" s="38"/>
    </row>
    <row r="1591" s="22" customFormat="1" spans="3:3">
      <c r="C1591" s="38"/>
    </row>
    <row r="1592" s="22" customFormat="1" spans="3:3">
      <c r="C1592" s="38"/>
    </row>
    <row r="1593" s="22" customFormat="1" spans="3:3">
      <c r="C1593" s="38"/>
    </row>
    <row r="1594" s="22" customFormat="1" spans="3:3">
      <c r="C1594" s="38"/>
    </row>
    <row r="1595" s="22" customFormat="1" spans="3:3">
      <c r="C1595" s="38"/>
    </row>
    <row r="1596" s="22" customFormat="1" spans="3:3">
      <c r="C1596" s="38"/>
    </row>
    <row r="1597" s="22" customFormat="1" spans="3:3">
      <c r="C1597" s="38"/>
    </row>
    <row r="1598" s="22" customFormat="1" spans="3:3">
      <c r="C1598" s="38"/>
    </row>
    <row r="1599" s="22" customFormat="1" spans="3:3">
      <c r="C1599" s="38"/>
    </row>
    <row r="1600" s="22" customFormat="1" spans="3:3">
      <c r="C1600" s="38"/>
    </row>
    <row r="1601" s="22" customFormat="1" spans="3:3">
      <c r="C1601" s="38"/>
    </row>
    <row r="1602" s="22" customFormat="1" spans="3:3">
      <c r="C1602" s="38"/>
    </row>
    <row r="1603" s="22" customFormat="1" spans="3:3">
      <c r="C1603" s="38"/>
    </row>
    <row r="1604" s="22" customFormat="1" spans="3:3">
      <c r="C1604" s="38"/>
    </row>
    <row r="1605" s="22" customFormat="1" spans="3:3">
      <c r="C1605" s="38"/>
    </row>
    <row r="1606" s="22" customFormat="1" spans="3:3">
      <c r="C1606" s="38"/>
    </row>
    <row r="1607" s="22" customFormat="1" spans="3:3">
      <c r="C1607" s="38"/>
    </row>
    <row r="1608" s="22" customFormat="1" spans="3:3">
      <c r="C1608" s="38"/>
    </row>
    <row r="1609" s="22" customFormat="1" spans="3:3">
      <c r="C1609" s="38"/>
    </row>
    <row r="1610" s="22" customFormat="1" spans="3:3">
      <c r="C1610" s="38"/>
    </row>
    <row r="1611" s="22" customFormat="1" spans="3:3">
      <c r="C1611" s="38"/>
    </row>
    <row r="1612" s="22" customFormat="1" spans="3:3">
      <c r="C1612" s="38"/>
    </row>
    <row r="1613" s="22" customFormat="1" spans="3:3">
      <c r="C1613" s="38"/>
    </row>
    <row r="1614" s="22" customFormat="1" spans="3:3">
      <c r="C1614" s="38"/>
    </row>
    <row r="1615" s="22" customFormat="1" spans="3:3">
      <c r="C1615" s="38"/>
    </row>
    <row r="1616" s="22" customFormat="1" spans="3:3">
      <c r="C1616" s="38"/>
    </row>
    <row r="1617" s="22" customFormat="1" spans="3:3">
      <c r="C1617" s="38"/>
    </row>
    <row r="1618" s="22" customFormat="1" spans="3:3">
      <c r="C1618" s="38"/>
    </row>
    <row r="1619" s="22" customFormat="1" spans="3:3">
      <c r="C1619" s="38"/>
    </row>
    <row r="1620" s="22" customFormat="1" spans="3:3">
      <c r="C1620" s="38"/>
    </row>
    <row r="1621" s="22" customFormat="1" spans="3:3">
      <c r="C1621" s="38"/>
    </row>
    <row r="1622" s="22" customFormat="1" spans="3:3">
      <c r="C1622" s="38"/>
    </row>
    <row r="1623" s="22" customFormat="1" spans="3:3">
      <c r="C1623" s="38"/>
    </row>
    <row r="1624" s="22" customFormat="1" spans="3:3">
      <c r="C1624" s="38"/>
    </row>
    <row r="1625" s="22" customFormat="1" spans="3:3">
      <c r="C1625" s="38"/>
    </row>
    <row r="1626" s="22" customFormat="1" spans="3:3">
      <c r="C1626" s="38"/>
    </row>
    <row r="1627" s="22" customFormat="1" spans="3:3">
      <c r="C1627" s="38"/>
    </row>
    <row r="1628" s="22" customFormat="1" spans="3:3">
      <c r="C1628" s="38"/>
    </row>
    <row r="1629" s="22" customFormat="1" spans="3:3">
      <c r="C1629" s="38"/>
    </row>
    <row r="1630" s="22" customFormat="1" spans="3:3">
      <c r="C1630" s="38"/>
    </row>
    <row r="1631" s="22" customFormat="1" spans="3:3">
      <c r="C1631" s="38"/>
    </row>
    <row r="1632" s="22" customFormat="1" spans="3:3">
      <c r="C1632" s="38"/>
    </row>
    <row r="1633" s="22" customFormat="1" spans="3:3">
      <c r="C1633" s="38"/>
    </row>
    <row r="1634" s="22" customFormat="1" spans="3:3">
      <c r="C1634" s="38"/>
    </row>
    <row r="1635" s="22" customFormat="1" spans="3:3">
      <c r="C1635" s="38"/>
    </row>
    <row r="1636" s="22" customFormat="1" spans="3:3">
      <c r="C1636" s="38"/>
    </row>
    <row r="1637" s="22" customFormat="1" spans="3:3">
      <c r="C1637" s="38"/>
    </row>
    <row r="1638" s="22" customFormat="1" spans="3:3">
      <c r="C1638" s="38"/>
    </row>
    <row r="1639" s="22" customFormat="1" spans="3:3">
      <c r="C1639" s="38"/>
    </row>
    <row r="1640" s="22" customFormat="1" spans="3:3">
      <c r="C1640" s="38"/>
    </row>
    <row r="1641" s="22" customFormat="1" spans="3:3">
      <c r="C1641" s="38"/>
    </row>
    <row r="1642" s="22" customFormat="1" spans="3:3">
      <c r="C1642" s="38"/>
    </row>
    <row r="1643" s="22" customFormat="1" spans="3:3">
      <c r="C1643" s="38"/>
    </row>
    <row r="1644" s="22" customFormat="1" spans="3:3">
      <c r="C1644" s="38"/>
    </row>
    <row r="1645" s="22" customFormat="1" spans="3:3">
      <c r="C1645" s="38"/>
    </row>
    <row r="1646" s="22" customFormat="1" spans="3:3">
      <c r="C1646" s="38"/>
    </row>
    <row r="1647" s="22" customFormat="1" spans="3:3">
      <c r="C1647" s="38"/>
    </row>
    <row r="1648" s="22" customFormat="1" spans="3:3">
      <c r="C1648" s="38"/>
    </row>
    <row r="1649" s="22" customFormat="1" spans="3:3">
      <c r="C1649" s="38"/>
    </row>
    <row r="1650" s="22" customFormat="1" spans="3:3">
      <c r="C1650" s="38"/>
    </row>
    <row r="1651" s="22" customFormat="1" spans="3:3">
      <c r="C1651" s="38"/>
    </row>
    <row r="1652" s="22" customFormat="1" spans="3:3">
      <c r="C1652" s="38"/>
    </row>
    <row r="1653" s="22" customFormat="1" spans="3:3">
      <c r="C1653" s="38"/>
    </row>
    <row r="1654" s="22" customFormat="1" spans="3:3">
      <c r="C1654" s="38"/>
    </row>
    <row r="1655" s="22" customFormat="1" spans="3:3">
      <c r="C1655" s="38"/>
    </row>
    <row r="1656" s="22" customFormat="1" spans="3:3">
      <c r="C1656" s="38"/>
    </row>
    <row r="1657" s="22" customFormat="1" spans="3:3">
      <c r="C1657" s="38"/>
    </row>
    <row r="1658" s="22" customFormat="1" spans="3:3">
      <c r="C1658" s="38"/>
    </row>
    <row r="1659" s="22" customFormat="1" spans="3:3">
      <c r="C1659" s="38"/>
    </row>
    <row r="1660" s="22" customFormat="1" spans="3:3">
      <c r="C1660" s="38"/>
    </row>
    <row r="1661" s="22" customFormat="1" spans="3:3">
      <c r="C1661" s="38"/>
    </row>
    <row r="1662" s="22" customFormat="1" spans="3:3">
      <c r="C1662" s="38"/>
    </row>
    <row r="1663" s="22" customFormat="1" spans="3:3">
      <c r="C1663" s="38"/>
    </row>
    <row r="1664" s="22" customFormat="1" spans="3:3">
      <c r="C1664" s="38"/>
    </row>
    <row r="1665" s="22" customFormat="1" spans="3:3">
      <c r="C1665" s="38"/>
    </row>
    <row r="1666" s="22" customFormat="1" spans="3:3">
      <c r="C1666" s="38"/>
    </row>
    <row r="1667" s="22" customFormat="1" spans="3:3">
      <c r="C1667" s="38"/>
    </row>
    <row r="1668" s="22" customFormat="1" spans="3:3">
      <c r="C1668" s="38"/>
    </row>
    <row r="1669" s="22" customFormat="1" spans="3:3">
      <c r="C1669" s="38"/>
    </row>
    <row r="1670" s="22" customFormat="1" spans="3:3">
      <c r="C1670" s="38"/>
    </row>
    <row r="1671" s="22" customFormat="1" spans="3:3">
      <c r="C1671" s="38"/>
    </row>
    <row r="1672" s="22" customFormat="1" spans="3:3">
      <c r="C1672" s="38"/>
    </row>
    <row r="1673" s="22" customFormat="1" spans="3:3">
      <c r="C1673" s="38"/>
    </row>
    <row r="1674" s="22" customFormat="1" spans="3:3">
      <c r="C1674" s="38"/>
    </row>
    <row r="1675" s="22" customFormat="1" spans="3:3">
      <c r="C1675" s="38"/>
    </row>
    <row r="1676" s="22" customFormat="1" spans="3:3">
      <c r="C1676" s="38"/>
    </row>
    <row r="1677" s="22" customFormat="1" spans="3:3">
      <c r="C1677" s="38"/>
    </row>
    <row r="1678" s="22" customFormat="1" spans="3:3">
      <c r="C1678" s="38"/>
    </row>
    <row r="1679" s="22" customFormat="1" spans="3:3">
      <c r="C1679" s="38"/>
    </row>
    <row r="1680" s="22" customFormat="1" spans="3:3">
      <c r="C1680" s="38"/>
    </row>
    <row r="1681" s="22" customFormat="1" spans="3:3">
      <c r="C1681" s="38"/>
    </row>
    <row r="1682" s="22" customFormat="1" spans="3:3">
      <c r="C1682" s="38"/>
    </row>
    <row r="1683" s="22" customFormat="1" spans="3:3">
      <c r="C1683" s="38"/>
    </row>
    <row r="1684" s="22" customFormat="1" spans="3:3">
      <c r="C1684" s="38"/>
    </row>
    <row r="1685" s="22" customFormat="1" spans="3:3">
      <c r="C1685" s="38"/>
    </row>
    <row r="1686" s="22" customFormat="1" spans="3:3">
      <c r="C1686" s="38"/>
    </row>
    <row r="1687" s="22" customFormat="1" spans="3:3">
      <c r="C1687" s="38"/>
    </row>
    <row r="1688" s="22" customFormat="1" spans="3:3">
      <c r="C1688" s="38"/>
    </row>
    <row r="1689" s="22" customFormat="1" spans="3:3">
      <c r="C1689" s="38"/>
    </row>
    <row r="1690" s="22" customFormat="1" spans="3:3">
      <c r="C1690" s="38"/>
    </row>
    <row r="1691" s="22" customFormat="1" spans="3:3">
      <c r="C1691" s="38"/>
    </row>
    <row r="1692" s="22" customFormat="1" spans="3:3">
      <c r="C1692" s="38"/>
    </row>
    <row r="1693" s="22" customFormat="1" spans="3:3">
      <c r="C1693" s="38"/>
    </row>
    <row r="1694" s="22" customFormat="1" spans="3:3">
      <c r="C1694" s="38"/>
    </row>
    <row r="1695" s="22" customFormat="1" spans="3:3">
      <c r="C1695" s="38"/>
    </row>
    <row r="1696" s="22" customFormat="1" spans="3:3">
      <c r="C1696" s="38"/>
    </row>
    <row r="1697" s="22" customFormat="1" spans="3:3">
      <c r="C1697" s="38"/>
    </row>
    <row r="1698" s="22" customFormat="1" spans="3:3">
      <c r="C1698" s="38"/>
    </row>
    <row r="1699" s="22" customFormat="1" spans="3:3">
      <c r="C1699" s="38"/>
    </row>
    <row r="1700" s="22" customFormat="1" spans="3:3">
      <c r="C1700" s="38"/>
    </row>
    <row r="1701" s="22" customFormat="1" spans="3:3">
      <c r="C1701" s="38"/>
    </row>
    <row r="1702" s="22" customFormat="1" spans="3:3">
      <c r="C1702" s="38"/>
    </row>
    <row r="1703" s="22" customFormat="1" spans="3:3">
      <c r="C1703" s="38"/>
    </row>
    <row r="1704" s="22" customFormat="1" spans="3:3">
      <c r="C1704" s="38"/>
    </row>
    <row r="1705" s="22" customFormat="1" spans="3:3">
      <c r="C1705" s="38"/>
    </row>
    <row r="1706" s="22" customFormat="1" spans="3:3">
      <c r="C1706" s="38"/>
    </row>
    <row r="1707" s="22" customFormat="1" spans="3:3">
      <c r="C1707" s="38"/>
    </row>
    <row r="1708" s="22" customFormat="1" spans="3:3">
      <c r="C1708" s="38"/>
    </row>
    <row r="1709" s="22" customFormat="1" spans="3:3">
      <c r="C1709" s="38"/>
    </row>
    <row r="1710" s="22" customFormat="1" spans="3:3">
      <c r="C1710" s="38"/>
    </row>
    <row r="1711" s="22" customFormat="1" spans="3:3">
      <c r="C1711" s="38"/>
    </row>
    <row r="1712" s="22" customFormat="1" spans="3:3">
      <c r="C1712" s="38"/>
    </row>
    <row r="1713" s="22" customFormat="1" spans="3:3">
      <c r="C1713" s="38"/>
    </row>
    <row r="1714" s="22" customFormat="1" spans="3:3">
      <c r="C1714" s="38"/>
    </row>
    <row r="1715" s="22" customFormat="1" spans="3:3">
      <c r="C1715" s="38"/>
    </row>
    <row r="1716" s="22" customFormat="1" spans="3:3">
      <c r="C1716" s="38"/>
    </row>
    <row r="1717" s="22" customFormat="1" spans="3:3">
      <c r="C1717" s="38"/>
    </row>
    <row r="1718" s="22" customFormat="1" spans="3:3">
      <c r="C1718" s="38"/>
    </row>
    <row r="1719" s="22" customFormat="1" spans="3:3">
      <c r="C1719" s="38"/>
    </row>
    <row r="1720" s="22" customFormat="1" spans="3:3">
      <c r="C1720" s="38"/>
    </row>
    <row r="1721" s="22" customFormat="1" spans="3:3">
      <c r="C1721" s="38"/>
    </row>
    <row r="1722" s="22" customFormat="1" spans="3:3">
      <c r="C1722" s="38"/>
    </row>
    <row r="1723" s="22" customFormat="1" spans="3:3">
      <c r="C1723" s="38"/>
    </row>
    <row r="1724" s="22" customFormat="1" spans="3:3">
      <c r="C1724" s="38"/>
    </row>
    <row r="1725" s="22" customFormat="1" spans="3:3">
      <c r="C1725" s="38"/>
    </row>
    <row r="1726" s="22" customFormat="1" spans="3:3">
      <c r="C1726" s="38"/>
    </row>
    <row r="1727" s="22" customFormat="1" spans="3:3">
      <c r="C1727" s="38"/>
    </row>
    <row r="1728" s="22" customFormat="1" spans="3:3">
      <c r="C1728" s="38"/>
    </row>
    <row r="1729" s="22" customFormat="1" spans="3:3">
      <c r="C1729" s="38"/>
    </row>
    <row r="1730" s="22" customFormat="1" spans="3:3">
      <c r="C1730" s="38"/>
    </row>
    <row r="1731" s="22" customFormat="1" spans="3:3">
      <c r="C1731" s="38"/>
    </row>
    <row r="1732" s="22" customFormat="1" spans="3:3">
      <c r="C1732" s="38"/>
    </row>
    <row r="1733" s="22" customFormat="1" spans="3:3">
      <c r="C1733" s="38"/>
    </row>
    <row r="1734" s="22" customFormat="1" spans="3:3">
      <c r="C1734" s="38"/>
    </row>
    <row r="1735" s="22" customFormat="1" spans="3:3">
      <c r="C1735" s="38"/>
    </row>
    <row r="1736" s="22" customFormat="1" spans="3:3">
      <c r="C1736" s="38"/>
    </row>
    <row r="1737" s="22" customFormat="1" spans="3:3">
      <c r="C1737" s="38"/>
    </row>
    <row r="1738" s="22" customFormat="1" spans="3:3">
      <c r="C1738" s="38"/>
    </row>
    <row r="1739" s="22" customFormat="1" spans="3:3">
      <c r="C1739" s="38"/>
    </row>
    <row r="1740" s="22" customFormat="1" spans="3:3">
      <c r="C1740" s="38"/>
    </row>
    <row r="1741" s="22" customFormat="1" spans="3:3">
      <c r="C1741" s="38"/>
    </row>
    <row r="1742" s="22" customFormat="1" spans="3:3">
      <c r="C1742" s="38"/>
    </row>
    <row r="1743" s="22" customFormat="1" spans="3:3">
      <c r="C1743" s="38"/>
    </row>
    <row r="1744" s="22" customFormat="1" spans="3:3">
      <c r="C1744" s="38"/>
    </row>
    <row r="1745" s="22" customFormat="1" spans="3:3">
      <c r="C1745" s="38"/>
    </row>
    <row r="1746" s="22" customFormat="1" spans="3:3">
      <c r="C1746" s="38"/>
    </row>
    <row r="1747" s="22" customFormat="1" spans="3:3">
      <c r="C1747" s="38"/>
    </row>
    <row r="1748" s="22" customFormat="1" spans="3:3">
      <c r="C1748" s="38"/>
    </row>
    <row r="1749" s="22" customFormat="1" spans="3:3">
      <c r="C1749" s="38"/>
    </row>
    <row r="1750" s="22" customFormat="1" spans="3:3">
      <c r="C1750" s="38"/>
    </row>
    <row r="1751" s="22" customFormat="1" spans="3:3">
      <c r="C1751" s="38"/>
    </row>
    <row r="1752" s="22" customFormat="1" spans="3:3">
      <c r="C1752" s="38"/>
    </row>
    <row r="1753" s="22" customFormat="1" spans="3:3">
      <c r="C1753" s="38"/>
    </row>
    <row r="1754" s="22" customFormat="1" spans="3:3">
      <c r="C1754" s="38"/>
    </row>
    <row r="1755" s="22" customFormat="1" spans="3:3">
      <c r="C1755" s="38"/>
    </row>
    <row r="1756" s="22" customFormat="1" spans="3:3">
      <c r="C1756" s="38"/>
    </row>
    <row r="1757" s="22" customFormat="1" spans="3:3">
      <c r="C1757" s="38"/>
    </row>
    <row r="1758" s="22" customFormat="1" spans="3:3">
      <c r="C1758" s="38"/>
    </row>
    <row r="1759" s="22" customFormat="1" spans="3:3">
      <c r="C1759" s="38"/>
    </row>
    <row r="1760" s="22" customFormat="1" spans="3:3">
      <c r="C1760" s="38"/>
    </row>
    <row r="1761" s="22" customFormat="1" spans="3:3">
      <c r="C1761" s="38"/>
    </row>
    <row r="1762" s="22" customFormat="1" spans="3:3">
      <c r="C1762" s="38"/>
    </row>
    <row r="1763" s="22" customFormat="1" spans="3:3">
      <c r="C1763" s="38"/>
    </row>
    <row r="1764" s="22" customFormat="1" spans="3:3">
      <c r="C1764" s="38"/>
    </row>
    <row r="1765" s="22" customFormat="1" spans="3:3">
      <c r="C1765" s="38"/>
    </row>
    <row r="1766" s="22" customFormat="1" spans="3:3">
      <c r="C1766" s="38"/>
    </row>
    <row r="1767" s="22" customFormat="1" spans="3:3">
      <c r="C1767" s="38"/>
    </row>
    <row r="1768" s="22" customFormat="1" spans="3:3">
      <c r="C1768" s="38"/>
    </row>
    <row r="1769" s="22" customFormat="1" spans="3:3">
      <c r="C1769" s="38"/>
    </row>
    <row r="1770" s="22" customFormat="1" spans="3:3">
      <c r="C1770" s="38"/>
    </row>
    <row r="1771" s="22" customFormat="1" spans="3:3">
      <c r="C1771" s="38"/>
    </row>
    <row r="1772" s="22" customFormat="1" spans="3:3">
      <c r="C1772" s="38"/>
    </row>
    <row r="1773" s="22" customFormat="1" spans="3:3">
      <c r="C1773" s="38"/>
    </row>
    <row r="1774" s="22" customFormat="1" spans="3:3">
      <c r="C1774" s="38"/>
    </row>
    <row r="1775" s="22" customFormat="1" spans="3:3">
      <c r="C1775" s="38"/>
    </row>
    <row r="1776" s="22" customFormat="1" spans="3:3">
      <c r="C1776" s="38"/>
    </row>
    <row r="1777" s="22" customFormat="1" spans="3:3">
      <c r="C1777" s="38"/>
    </row>
    <row r="1778" s="22" customFormat="1" spans="3:3">
      <c r="C1778" s="38"/>
    </row>
    <row r="1779" s="22" customFormat="1" spans="3:3">
      <c r="C1779" s="38"/>
    </row>
    <row r="1780" s="22" customFormat="1" spans="3:3">
      <c r="C1780" s="38"/>
    </row>
    <row r="1781" s="22" customFormat="1" spans="3:3">
      <c r="C1781" s="38"/>
    </row>
    <row r="1782" s="22" customFormat="1" spans="3:3">
      <c r="C1782" s="38"/>
    </row>
    <row r="1783" s="22" customFormat="1" spans="3:3">
      <c r="C1783" s="38"/>
    </row>
    <row r="1784" s="22" customFormat="1" spans="3:3">
      <c r="C1784" s="38"/>
    </row>
    <row r="1785" s="22" customFormat="1" spans="3:3">
      <c r="C1785" s="38"/>
    </row>
    <row r="1786" s="22" customFormat="1" spans="3:3">
      <c r="C1786" s="38"/>
    </row>
    <row r="1787" s="22" customFormat="1" spans="3:3">
      <c r="C1787" s="38"/>
    </row>
    <row r="1788" s="22" customFormat="1" spans="3:3">
      <c r="C1788" s="38"/>
    </row>
    <row r="1789" s="22" customFormat="1" spans="3:3">
      <c r="C1789" s="38"/>
    </row>
    <row r="1790" s="22" customFormat="1" spans="3:3">
      <c r="C1790" s="38"/>
    </row>
    <row r="1791" s="22" customFormat="1" spans="3:3">
      <c r="C1791" s="38"/>
    </row>
    <row r="1792" s="22" customFormat="1" spans="3:3">
      <c r="C1792" s="38"/>
    </row>
    <row r="1793" s="22" customFormat="1" spans="3:3">
      <c r="C1793" s="38"/>
    </row>
    <row r="1794" s="22" customFormat="1" spans="3:3">
      <c r="C1794" s="38"/>
    </row>
    <row r="1795" s="22" customFormat="1" spans="3:3">
      <c r="C1795" s="38"/>
    </row>
    <row r="1796" s="22" customFormat="1" spans="3:3">
      <c r="C1796" s="38"/>
    </row>
    <row r="1797" s="22" customFormat="1" spans="3:3">
      <c r="C1797" s="38"/>
    </row>
    <row r="1798" s="22" customFormat="1" spans="3:3">
      <c r="C1798" s="38"/>
    </row>
    <row r="1799" s="22" customFormat="1" spans="3:3">
      <c r="C1799" s="38"/>
    </row>
    <row r="1800" s="22" customFormat="1" spans="3:3">
      <c r="C1800" s="38"/>
    </row>
    <row r="1801" s="22" customFormat="1" spans="3:3">
      <c r="C1801" s="38"/>
    </row>
    <row r="1802" s="22" customFormat="1" spans="3:3">
      <c r="C1802" s="38"/>
    </row>
    <row r="1803" s="22" customFormat="1" spans="3:3">
      <c r="C1803" s="38"/>
    </row>
    <row r="1804" s="22" customFormat="1" spans="3:3">
      <c r="C1804" s="38"/>
    </row>
    <row r="1805" s="22" customFormat="1" spans="3:3">
      <c r="C1805" s="38"/>
    </row>
    <row r="1806" s="22" customFormat="1" spans="3:3">
      <c r="C1806" s="38"/>
    </row>
    <row r="1807" s="22" customFormat="1" spans="3:3">
      <c r="C1807" s="38"/>
    </row>
    <row r="1808" s="22" customFormat="1" spans="3:3">
      <c r="C1808" s="38"/>
    </row>
    <row r="1809" s="22" customFormat="1" spans="3:3">
      <c r="C1809" s="38"/>
    </row>
    <row r="1810" s="22" customFormat="1" spans="3:3">
      <c r="C1810" s="38"/>
    </row>
    <row r="1811" s="22" customFormat="1" spans="3:3">
      <c r="C1811" s="38"/>
    </row>
    <row r="1812" s="22" customFormat="1" spans="3:3">
      <c r="C1812" s="38"/>
    </row>
    <row r="1813" s="22" customFormat="1" spans="3:3">
      <c r="C1813" s="38"/>
    </row>
    <row r="1814" s="22" customFormat="1" spans="3:3">
      <c r="C1814" s="38"/>
    </row>
    <row r="1815" s="22" customFormat="1" spans="3:3">
      <c r="C1815" s="38"/>
    </row>
    <row r="1816" s="22" customFormat="1" spans="3:3">
      <c r="C1816" s="38"/>
    </row>
    <row r="1817" s="22" customFormat="1" spans="3:3">
      <c r="C1817" s="38"/>
    </row>
    <row r="1818" s="22" customFormat="1" spans="3:3">
      <c r="C1818" s="38"/>
    </row>
    <row r="1819" s="22" customFormat="1" spans="3:3">
      <c r="C1819" s="38"/>
    </row>
    <row r="1820" s="22" customFormat="1" spans="3:3">
      <c r="C1820" s="38"/>
    </row>
    <row r="1821" s="22" customFormat="1" spans="3:3">
      <c r="C1821" s="38"/>
    </row>
    <row r="1822" s="22" customFormat="1" spans="3:3">
      <c r="C1822" s="38"/>
    </row>
    <row r="1823" s="22" customFormat="1" spans="3:3">
      <c r="C1823" s="38"/>
    </row>
    <row r="1824" s="22" customFormat="1" spans="3:3">
      <c r="C1824" s="38"/>
    </row>
    <row r="1825" s="22" customFormat="1" spans="3:3">
      <c r="C1825" s="38"/>
    </row>
    <row r="1826" s="22" customFormat="1" spans="3:3">
      <c r="C1826" s="38"/>
    </row>
    <row r="1827" s="22" customFormat="1" spans="3:3">
      <c r="C1827" s="38"/>
    </row>
    <row r="1828" s="22" customFormat="1" spans="3:3">
      <c r="C1828" s="38"/>
    </row>
    <row r="1829" s="22" customFormat="1" spans="3:3">
      <c r="C1829" s="38"/>
    </row>
    <row r="1830" s="22" customFormat="1" spans="3:3">
      <c r="C1830" s="38"/>
    </row>
    <row r="1831" s="22" customFormat="1" spans="3:3">
      <c r="C1831" s="38"/>
    </row>
    <row r="1832" s="22" customFormat="1" spans="3:3">
      <c r="C1832" s="38"/>
    </row>
    <row r="1833" s="22" customFormat="1" spans="3:3">
      <c r="C1833" s="38"/>
    </row>
    <row r="1834" s="22" customFormat="1" spans="3:3">
      <c r="C1834" s="38"/>
    </row>
    <row r="1835" s="22" customFormat="1" spans="3:3">
      <c r="C1835" s="38"/>
    </row>
    <row r="1836" s="22" customFormat="1" spans="3:3">
      <c r="C1836" s="38"/>
    </row>
    <row r="1837" s="22" customFormat="1" spans="3:3">
      <c r="C1837" s="38"/>
    </row>
    <row r="1838" s="22" customFormat="1" spans="3:3">
      <c r="C1838" s="38"/>
    </row>
    <row r="1839" s="22" customFormat="1" spans="3:3">
      <c r="C1839" s="38"/>
    </row>
    <row r="1840" s="22" customFormat="1" spans="3:3">
      <c r="C1840" s="38"/>
    </row>
    <row r="1841" s="22" customFormat="1" spans="3:3">
      <c r="C1841" s="38"/>
    </row>
    <row r="1842" s="22" customFormat="1" spans="3:3">
      <c r="C1842" s="38"/>
    </row>
    <row r="1843" s="22" customFormat="1" spans="3:3">
      <c r="C1843" s="38"/>
    </row>
    <row r="1844" s="22" customFormat="1" spans="3:3">
      <c r="C1844" s="38"/>
    </row>
    <row r="1845" s="22" customFormat="1" spans="3:3">
      <c r="C1845" s="38"/>
    </row>
    <row r="1846" s="22" customFormat="1" spans="3:3">
      <c r="C1846" s="38"/>
    </row>
    <row r="1847" s="22" customFormat="1" spans="3:3">
      <c r="C1847" s="38"/>
    </row>
    <row r="1848" s="22" customFormat="1" spans="3:3">
      <c r="C1848" s="38"/>
    </row>
    <row r="1849" s="22" customFormat="1" spans="3:3">
      <c r="C1849" s="38"/>
    </row>
    <row r="1850" s="22" customFormat="1" spans="3:3">
      <c r="C1850" s="38"/>
    </row>
    <row r="1851" s="22" customFormat="1" spans="3:3">
      <c r="C1851" s="38"/>
    </row>
    <row r="1852" s="22" customFormat="1" spans="3:3">
      <c r="C1852" s="38"/>
    </row>
    <row r="1853" s="22" customFormat="1" spans="3:3">
      <c r="C1853" s="38"/>
    </row>
    <row r="1854" s="22" customFormat="1" spans="3:3">
      <c r="C1854" s="38"/>
    </row>
    <row r="1855" s="22" customFormat="1" spans="3:3">
      <c r="C1855" s="38"/>
    </row>
    <row r="1856" s="22" customFormat="1" spans="3:3">
      <c r="C1856" s="38"/>
    </row>
    <row r="1857" s="22" customFormat="1" spans="3:3">
      <c r="C1857" s="38"/>
    </row>
    <row r="1858" s="22" customFormat="1" spans="3:3">
      <c r="C1858" s="38"/>
    </row>
    <row r="1859" s="22" customFormat="1" spans="3:3">
      <c r="C1859" s="38"/>
    </row>
    <row r="1860" s="22" customFormat="1" spans="3:3">
      <c r="C1860" s="38"/>
    </row>
    <row r="1861" s="22" customFormat="1" spans="3:3">
      <c r="C1861" s="38"/>
    </row>
    <row r="1862" s="22" customFormat="1" spans="3:3">
      <c r="C1862" s="38"/>
    </row>
    <row r="1863" s="22" customFormat="1" spans="3:3">
      <c r="C1863" s="38"/>
    </row>
    <row r="1864" s="22" customFormat="1" spans="3:3">
      <c r="C1864" s="38"/>
    </row>
    <row r="1865" s="22" customFormat="1" spans="3:3">
      <c r="C1865" s="38"/>
    </row>
    <row r="1866" s="22" customFormat="1" spans="3:3">
      <c r="C1866" s="38"/>
    </row>
    <row r="1867" s="22" customFormat="1" spans="3:3">
      <c r="C1867" s="38"/>
    </row>
    <row r="1868" s="22" customFormat="1" spans="3:3">
      <c r="C1868" s="38"/>
    </row>
    <row r="1869" s="22" customFormat="1" spans="3:3">
      <c r="C1869" s="38"/>
    </row>
    <row r="1870" s="22" customFormat="1" spans="3:3">
      <c r="C1870" s="38"/>
    </row>
    <row r="1871" s="22" customFormat="1" spans="3:3">
      <c r="C1871" s="38"/>
    </row>
    <row r="1872" s="22" customFormat="1" spans="3:3">
      <c r="C1872" s="38"/>
    </row>
    <row r="1873" s="22" customFormat="1" spans="3:3">
      <c r="C1873" s="38"/>
    </row>
    <row r="1874" s="22" customFormat="1" spans="3:3">
      <c r="C1874" s="38"/>
    </row>
    <row r="1875" s="22" customFormat="1" spans="3:3">
      <c r="C1875" s="38"/>
    </row>
    <row r="1876" s="22" customFormat="1" spans="3:3">
      <c r="C1876" s="38"/>
    </row>
    <row r="1877" s="22" customFormat="1" spans="3:3">
      <c r="C1877" s="38"/>
    </row>
    <row r="1878" s="22" customFormat="1" spans="3:3">
      <c r="C1878" s="38"/>
    </row>
    <row r="1879" s="22" customFormat="1" spans="3:3">
      <c r="C1879" s="38"/>
    </row>
    <row r="1880" s="22" customFormat="1" spans="3:3">
      <c r="C1880" s="38"/>
    </row>
    <row r="1881" s="22" customFormat="1" spans="3:3">
      <c r="C1881" s="38"/>
    </row>
    <row r="1882" s="22" customFormat="1" spans="3:3">
      <c r="C1882" s="38"/>
    </row>
    <row r="1883" s="22" customFormat="1" spans="3:3">
      <c r="C1883" s="38"/>
    </row>
    <row r="1884" s="22" customFormat="1" spans="3:3">
      <c r="C1884" s="38"/>
    </row>
    <row r="1885" s="22" customFormat="1" spans="3:3">
      <c r="C1885" s="38"/>
    </row>
    <row r="1886" s="22" customFormat="1" spans="3:3">
      <c r="C1886" s="38"/>
    </row>
    <row r="1887" s="22" customFormat="1" spans="3:3">
      <c r="C1887" s="38"/>
    </row>
    <row r="1888" s="22" customFormat="1" spans="3:3">
      <c r="C1888" s="38"/>
    </row>
    <row r="1889" s="22" customFormat="1" spans="3:3">
      <c r="C1889" s="38"/>
    </row>
    <row r="1890" s="22" customFormat="1" spans="3:3">
      <c r="C1890" s="38"/>
    </row>
    <row r="1891" s="22" customFormat="1" spans="3:3">
      <c r="C1891" s="38"/>
    </row>
    <row r="1892" s="22" customFormat="1" spans="3:3">
      <c r="C1892" s="38"/>
    </row>
    <row r="1893" s="22" customFormat="1" spans="3:3">
      <c r="C1893" s="38"/>
    </row>
    <row r="1894" s="22" customFormat="1" spans="3:3">
      <c r="C1894" s="38"/>
    </row>
    <row r="1895" s="22" customFormat="1" spans="3:3">
      <c r="C1895" s="38"/>
    </row>
    <row r="1896" s="22" customFormat="1" spans="3:3">
      <c r="C1896" s="38"/>
    </row>
    <row r="1897" s="22" customFormat="1" spans="3:3">
      <c r="C1897" s="38"/>
    </row>
    <row r="1898" s="22" customFormat="1" spans="3:3">
      <c r="C1898" s="38"/>
    </row>
    <row r="1899" s="22" customFormat="1" spans="3:3">
      <c r="C1899" s="38"/>
    </row>
    <row r="1900" s="22" customFormat="1" spans="3:3">
      <c r="C1900" s="38"/>
    </row>
    <row r="1901" s="22" customFormat="1" spans="3:3">
      <c r="C1901" s="38"/>
    </row>
    <row r="1902" s="22" customFormat="1" spans="3:3">
      <c r="C1902" s="38"/>
    </row>
    <row r="1903" s="22" customFormat="1" spans="3:3">
      <c r="C1903" s="38"/>
    </row>
    <row r="1904" s="22" customFormat="1" spans="3:3">
      <c r="C1904" s="38"/>
    </row>
    <row r="1905" s="22" customFormat="1" spans="3:3">
      <c r="C1905" s="38"/>
    </row>
    <row r="1906" s="22" customFormat="1" spans="3:3">
      <c r="C1906" s="38"/>
    </row>
    <row r="1907" s="22" customFormat="1" spans="3:3">
      <c r="C1907" s="38"/>
    </row>
    <row r="1908" s="22" customFormat="1" spans="3:3">
      <c r="C1908" s="38"/>
    </row>
    <row r="1909" s="22" customFormat="1" spans="3:3">
      <c r="C1909" s="38"/>
    </row>
    <row r="1910" s="22" customFormat="1" spans="3:3">
      <c r="C1910" s="38"/>
    </row>
    <row r="1911" s="22" customFormat="1" spans="3:3">
      <c r="C1911" s="38"/>
    </row>
    <row r="1912" s="22" customFormat="1" spans="3:3">
      <c r="C1912" s="38"/>
    </row>
    <row r="1913" s="22" customFormat="1" spans="3:3">
      <c r="C1913" s="38"/>
    </row>
    <row r="1914" s="22" customFormat="1" spans="3:3">
      <c r="C1914" s="38"/>
    </row>
    <row r="1915" s="22" customFormat="1" spans="3:3">
      <c r="C1915" s="38"/>
    </row>
    <row r="1916" s="22" customFormat="1" spans="3:3">
      <c r="C1916" s="38"/>
    </row>
    <row r="1917" s="22" customFormat="1" spans="3:3">
      <c r="C1917" s="38"/>
    </row>
    <row r="1918" s="22" customFormat="1" spans="3:3">
      <c r="C1918" s="38"/>
    </row>
    <row r="1919" s="22" customFormat="1" spans="3:3">
      <c r="C1919" s="38"/>
    </row>
    <row r="1920" s="22" customFormat="1" spans="3:3">
      <c r="C1920" s="38"/>
    </row>
    <row r="1921" s="22" customFormat="1" spans="3:3">
      <c r="C1921" s="38"/>
    </row>
    <row r="1922" s="22" customFormat="1" spans="3:3">
      <c r="C1922" s="38"/>
    </row>
    <row r="1923" s="22" customFormat="1" spans="3:3">
      <c r="C1923" s="38"/>
    </row>
    <row r="1924" s="22" customFormat="1" spans="3:3">
      <c r="C1924" s="38"/>
    </row>
    <row r="1925" s="22" customFormat="1" spans="3:3">
      <c r="C1925" s="38"/>
    </row>
    <row r="1926" s="22" customFormat="1" spans="3:3">
      <c r="C1926" s="38"/>
    </row>
    <row r="1927" s="22" customFormat="1" spans="3:3">
      <c r="C1927" s="38"/>
    </row>
    <row r="1928" s="22" customFormat="1" spans="3:3">
      <c r="C1928" s="38"/>
    </row>
    <row r="1929" s="22" customFormat="1" spans="3:3">
      <c r="C1929" s="38"/>
    </row>
    <row r="1930" s="22" customFormat="1" spans="3:3">
      <c r="C1930" s="38"/>
    </row>
    <row r="1931" s="22" customFormat="1" spans="3:3">
      <c r="C1931" s="38"/>
    </row>
    <row r="1932" s="22" customFormat="1" spans="3:3">
      <c r="C1932" s="38"/>
    </row>
    <row r="1933" s="22" customFormat="1" spans="3:3">
      <c r="C1933" s="38"/>
    </row>
    <row r="1934" s="22" customFormat="1" spans="3:3">
      <c r="C1934" s="38"/>
    </row>
    <row r="1935" s="22" customFormat="1" spans="3:3">
      <c r="C1935" s="38"/>
    </row>
    <row r="1936" s="22" customFormat="1" spans="3:3">
      <c r="C1936" s="38"/>
    </row>
    <row r="1937" s="22" customFormat="1" spans="3:3">
      <c r="C1937" s="38"/>
    </row>
    <row r="1938" s="22" customFormat="1" spans="3:3">
      <c r="C1938" s="38"/>
    </row>
    <row r="1939" s="22" customFormat="1" spans="3:3">
      <c r="C1939" s="38"/>
    </row>
    <row r="1940" s="22" customFormat="1" spans="3:3">
      <c r="C1940" s="38"/>
    </row>
    <row r="1941" s="22" customFormat="1" spans="3:3">
      <c r="C1941" s="38"/>
    </row>
    <row r="1942" s="22" customFormat="1" spans="3:3">
      <c r="C1942" s="38"/>
    </row>
    <row r="1943" s="22" customFormat="1" spans="3:3">
      <c r="C1943" s="38"/>
    </row>
    <row r="1944" s="22" customFormat="1" spans="3:3">
      <c r="C1944" s="38"/>
    </row>
    <row r="1945" s="22" customFormat="1" spans="3:3">
      <c r="C1945" s="38"/>
    </row>
    <row r="1946" s="22" customFormat="1" spans="3:3">
      <c r="C1946" s="38"/>
    </row>
    <row r="1947" s="22" customFormat="1" spans="3:3">
      <c r="C1947" s="38"/>
    </row>
    <row r="1948" s="22" customFormat="1" spans="3:3">
      <c r="C1948" s="38"/>
    </row>
    <row r="1949" s="22" customFormat="1" spans="3:3">
      <c r="C1949" s="38"/>
    </row>
    <row r="1950" s="22" customFormat="1" spans="3:3">
      <c r="C1950" s="38"/>
    </row>
    <row r="1951" s="22" customFormat="1" spans="3:3">
      <c r="C1951" s="38"/>
    </row>
    <row r="1952" s="22" customFormat="1" spans="3:3">
      <c r="C1952" s="38"/>
    </row>
    <row r="1953" s="22" customFormat="1" spans="3:3">
      <c r="C1953" s="38"/>
    </row>
    <row r="1954" s="22" customFormat="1" spans="3:3">
      <c r="C1954" s="38"/>
    </row>
    <row r="1955" s="22" customFormat="1" spans="3:3">
      <c r="C1955" s="38"/>
    </row>
    <row r="1956" s="22" customFormat="1" spans="3:3">
      <c r="C1956" s="38"/>
    </row>
    <row r="1957" s="22" customFormat="1" spans="3:3">
      <c r="C1957" s="38"/>
    </row>
    <row r="1958" s="22" customFormat="1" spans="3:3">
      <c r="C1958" s="38"/>
    </row>
    <row r="1959" s="22" customFormat="1" spans="3:3">
      <c r="C1959" s="38"/>
    </row>
    <row r="1960" s="22" customFormat="1" spans="3:3">
      <c r="C1960" s="38"/>
    </row>
    <row r="1961" s="22" customFormat="1" spans="3:3">
      <c r="C1961" s="38"/>
    </row>
    <row r="1962" s="22" customFormat="1" spans="3:3">
      <c r="C1962" s="38"/>
    </row>
    <row r="1963" s="22" customFormat="1" spans="3:3">
      <c r="C1963" s="38"/>
    </row>
    <row r="1964" s="22" customFormat="1" spans="3:3">
      <c r="C1964" s="38"/>
    </row>
    <row r="1965" s="22" customFormat="1" spans="3:3">
      <c r="C1965" s="38"/>
    </row>
    <row r="1966" s="22" customFormat="1" spans="3:3">
      <c r="C1966" s="38"/>
    </row>
    <row r="1967" s="22" customFormat="1" spans="3:3">
      <c r="C1967" s="38"/>
    </row>
    <row r="1968" s="22" customFormat="1" spans="3:3">
      <c r="C1968" s="38"/>
    </row>
    <row r="1969" s="22" customFormat="1" spans="3:3">
      <c r="C1969" s="38"/>
    </row>
    <row r="1970" s="22" customFormat="1" spans="3:3">
      <c r="C1970" s="38"/>
    </row>
    <row r="1971" s="22" customFormat="1" spans="3:3">
      <c r="C1971" s="38"/>
    </row>
    <row r="1972" s="22" customFormat="1" spans="3:3">
      <c r="C1972" s="38"/>
    </row>
    <row r="1973" s="22" customFormat="1" spans="3:3">
      <c r="C1973" s="38"/>
    </row>
    <row r="1974" s="22" customFormat="1" spans="3:3">
      <c r="C1974" s="38"/>
    </row>
    <row r="1975" s="22" customFormat="1" spans="3:3">
      <c r="C1975" s="38"/>
    </row>
    <row r="1976" s="22" customFormat="1" spans="3:3">
      <c r="C1976" s="38"/>
    </row>
    <row r="1977" s="22" customFormat="1" spans="3:3">
      <c r="C1977" s="38"/>
    </row>
    <row r="1978" s="22" customFormat="1" spans="3:3">
      <c r="C1978" s="38"/>
    </row>
    <row r="1979" s="22" customFormat="1" spans="3:3">
      <c r="C1979" s="38"/>
    </row>
    <row r="1980" s="22" customFormat="1" spans="3:3">
      <c r="C1980" s="38"/>
    </row>
    <row r="1981" s="22" customFormat="1" spans="3:3">
      <c r="C1981" s="38"/>
    </row>
    <row r="1982" s="22" customFormat="1" spans="3:3">
      <c r="C1982" s="38"/>
    </row>
    <row r="1983" s="22" customFormat="1" spans="3:3">
      <c r="C1983" s="38"/>
    </row>
    <row r="1984" s="22" customFormat="1" spans="3:3">
      <c r="C1984" s="38"/>
    </row>
    <row r="1985" s="22" customFormat="1" spans="3:3">
      <c r="C1985" s="38"/>
    </row>
    <row r="1986" s="22" customFormat="1" spans="3:3">
      <c r="C1986" s="38"/>
    </row>
    <row r="1987" s="22" customFormat="1" spans="3:3">
      <c r="C1987" s="38"/>
    </row>
    <row r="1988" s="22" customFormat="1" spans="3:3">
      <c r="C1988" s="38"/>
    </row>
    <row r="1989" s="22" customFormat="1" spans="3:3">
      <c r="C1989" s="38"/>
    </row>
    <row r="1990" s="22" customFormat="1" spans="3:3">
      <c r="C1990" s="38"/>
    </row>
    <row r="1991" s="22" customFormat="1" spans="3:3">
      <c r="C1991" s="38"/>
    </row>
    <row r="1992" s="22" customFormat="1" spans="3:3">
      <c r="C1992" s="38"/>
    </row>
    <row r="1993" s="22" customFormat="1" spans="3:3">
      <c r="C1993" s="38"/>
    </row>
    <row r="1994" s="22" customFormat="1" spans="3:3">
      <c r="C1994" s="38"/>
    </row>
    <row r="1995" s="22" customFormat="1" spans="3:3">
      <c r="C1995" s="38"/>
    </row>
    <row r="1996" s="22" customFormat="1" spans="3:3">
      <c r="C1996" s="38"/>
    </row>
    <row r="1997" s="22" customFormat="1" spans="3:3">
      <c r="C1997" s="38"/>
    </row>
    <row r="1998" s="22" customFormat="1" spans="3:3">
      <c r="C1998" s="38"/>
    </row>
    <row r="1999" s="22" customFormat="1" spans="3:3">
      <c r="C1999" s="38"/>
    </row>
    <row r="2000" s="22" customFormat="1" spans="3:3">
      <c r="C2000" s="38"/>
    </row>
    <row r="2001" s="22" customFormat="1" spans="3:3">
      <c r="C2001" s="38"/>
    </row>
    <row r="2002" s="22" customFormat="1" spans="3:3">
      <c r="C2002" s="38"/>
    </row>
    <row r="2003" s="22" customFormat="1" spans="3:3">
      <c r="C2003" s="38"/>
    </row>
    <row r="2004" s="22" customFormat="1" spans="3:3">
      <c r="C2004" s="38"/>
    </row>
    <row r="2005" s="22" customFormat="1" spans="3:3">
      <c r="C2005" s="38"/>
    </row>
    <row r="2006" s="22" customFormat="1" spans="3:3">
      <c r="C2006" s="38"/>
    </row>
    <row r="2007" s="22" customFormat="1" spans="3:3">
      <c r="C2007" s="38"/>
    </row>
    <row r="2008" s="22" customFormat="1" spans="3:3">
      <c r="C2008" s="38"/>
    </row>
    <row r="2009" s="22" customFormat="1" spans="3:3">
      <c r="C2009" s="38"/>
    </row>
    <row r="2010" s="22" customFormat="1" spans="3:3">
      <c r="C2010" s="38"/>
    </row>
    <row r="2011" s="22" customFormat="1" spans="3:3">
      <c r="C2011" s="38"/>
    </row>
    <row r="2012" s="22" customFormat="1" spans="3:3">
      <c r="C2012" s="38"/>
    </row>
    <row r="2013" s="22" customFormat="1" spans="3:3">
      <c r="C2013" s="38"/>
    </row>
    <row r="2014" s="22" customFormat="1" spans="3:3">
      <c r="C2014" s="38"/>
    </row>
    <row r="2015" s="22" customFormat="1" spans="3:3">
      <c r="C2015" s="38"/>
    </row>
    <row r="2016" s="22" customFormat="1" spans="3:3">
      <c r="C2016" s="38"/>
    </row>
    <row r="2017" s="22" customFormat="1" spans="3:3">
      <c r="C2017" s="38"/>
    </row>
    <row r="2018" s="22" customFormat="1" spans="3:3">
      <c r="C2018" s="38"/>
    </row>
    <row r="2019" s="22" customFormat="1" spans="3:3">
      <c r="C2019" s="38"/>
    </row>
    <row r="2020" s="22" customFormat="1" spans="3:3">
      <c r="C2020" s="38"/>
    </row>
    <row r="2021" s="22" customFormat="1" spans="3:3">
      <c r="C2021" s="38"/>
    </row>
    <row r="2022" s="22" customFormat="1" spans="3:3">
      <c r="C2022" s="38"/>
    </row>
    <row r="2023" s="22" customFormat="1" spans="3:3">
      <c r="C2023" s="38"/>
    </row>
    <row r="2024" s="22" customFormat="1" spans="3:3">
      <c r="C2024" s="38"/>
    </row>
    <row r="2025" s="22" customFormat="1" spans="3:3">
      <c r="C2025" s="38"/>
    </row>
    <row r="2026" s="22" customFormat="1" spans="3:3">
      <c r="C2026" s="38"/>
    </row>
    <row r="2027" s="22" customFormat="1" spans="3:3">
      <c r="C2027" s="38"/>
    </row>
    <row r="2028" s="22" customFormat="1" spans="3:3">
      <c r="C2028" s="38"/>
    </row>
    <row r="2029" s="22" customFormat="1" spans="3:3">
      <c r="C2029" s="38"/>
    </row>
    <row r="2030" s="22" customFormat="1" spans="3:3">
      <c r="C2030" s="38"/>
    </row>
    <row r="2031" s="22" customFormat="1" spans="3:3">
      <c r="C2031" s="38"/>
    </row>
    <row r="2032" s="22" customFormat="1" spans="3:3">
      <c r="C2032" s="38"/>
    </row>
    <row r="2033" s="22" customFormat="1" spans="3:3">
      <c r="C2033" s="38"/>
    </row>
    <row r="2034" s="22" customFormat="1" spans="3:3">
      <c r="C2034" s="38"/>
    </row>
    <row r="2035" s="22" customFormat="1" spans="3:3">
      <c r="C2035" s="38"/>
    </row>
    <row r="2036" s="22" customFormat="1" spans="3:3">
      <c r="C2036" s="38"/>
    </row>
    <row r="2037" s="22" customFormat="1" spans="3:3">
      <c r="C2037" s="38"/>
    </row>
    <row r="2038" s="22" customFormat="1" spans="3:3">
      <c r="C2038" s="38"/>
    </row>
    <row r="2039" s="22" customFormat="1" spans="3:3">
      <c r="C2039" s="38"/>
    </row>
    <row r="2040" s="22" customFormat="1" spans="3:3">
      <c r="C2040" s="38"/>
    </row>
    <row r="2041" s="22" customFormat="1" spans="3:3">
      <c r="C2041" s="38"/>
    </row>
    <row r="2042" s="22" customFormat="1" spans="3:3">
      <c r="C2042" s="38"/>
    </row>
    <row r="2043" s="22" customFormat="1" spans="3:3">
      <c r="C2043" s="38"/>
    </row>
    <row r="2044" s="22" customFormat="1" spans="3:3">
      <c r="C2044" s="38"/>
    </row>
    <row r="2045" s="22" customFormat="1" spans="3:3">
      <c r="C2045" s="38"/>
    </row>
    <row r="2046" s="22" customFormat="1" spans="3:3">
      <c r="C2046" s="38"/>
    </row>
    <row r="2047" s="22" customFormat="1" spans="3:3">
      <c r="C2047" s="38"/>
    </row>
    <row r="2048" s="22" customFormat="1" spans="3:3">
      <c r="C2048" s="38"/>
    </row>
    <row r="2049" s="22" customFormat="1" spans="3:3">
      <c r="C2049" s="38"/>
    </row>
    <row r="2050" s="22" customFormat="1" spans="3:3">
      <c r="C2050" s="38"/>
    </row>
    <row r="2051" s="22" customFormat="1" spans="3:3">
      <c r="C2051" s="38"/>
    </row>
    <row r="2052" s="22" customFormat="1" spans="3:3">
      <c r="C2052" s="38"/>
    </row>
    <row r="2053" s="22" customFormat="1" spans="3:3">
      <c r="C2053" s="38"/>
    </row>
    <row r="2054" s="22" customFormat="1" spans="3:3">
      <c r="C2054" s="38"/>
    </row>
    <row r="2055" s="22" customFormat="1" spans="3:3">
      <c r="C2055" s="38"/>
    </row>
    <row r="2056" s="22" customFormat="1" spans="3:3">
      <c r="C2056" s="38"/>
    </row>
    <row r="2057" s="22" customFormat="1" spans="3:3">
      <c r="C2057" s="38"/>
    </row>
    <row r="2058" s="22" customFormat="1" spans="3:3">
      <c r="C2058" s="38"/>
    </row>
    <row r="2059" s="22" customFormat="1" spans="3:3">
      <c r="C2059" s="38"/>
    </row>
    <row r="2060" s="22" customFormat="1" spans="3:3">
      <c r="C2060" s="38"/>
    </row>
    <row r="2061" s="22" customFormat="1" spans="3:3">
      <c r="C2061" s="38"/>
    </row>
    <row r="2062" s="22" customFormat="1" spans="3:3">
      <c r="C2062" s="38"/>
    </row>
    <row r="2063" s="22" customFormat="1" spans="3:3">
      <c r="C2063" s="38"/>
    </row>
    <row r="2064" s="22" customFormat="1" spans="3:3">
      <c r="C2064" s="38"/>
    </row>
    <row r="2065" s="22" customFormat="1" spans="3:3">
      <c r="C2065" s="38"/>
    </row>
    <row r="2066" s="22" customFormat="1" spans="3:3">
      <c r="C2066" s="38"/>
    </row>
    <row r="2067" s="22" customFormat="1" spans="3:3">
      <c r="C2067" s="38"/>
    </row>
    <row r="2068" s="22" customFormat="1" spans="3:3">
      <c r="C2068" s="38"/>
    </row>
    <row r="2069" s="22" customFormat="1" spans="3:3">
      <c r="C2069" s="38"/>
    </row>
    <row r="2070" s="22" customFormat="1" spans="3:3">
      <c r="C2070" s="38"/>
    </row>
    <row r="2071" s="22" customFormat="1" spans="3:3">
      <c r="C2071" s="38"/>
    </row>
    <row r="2072" s="22" customFormat="1" spans="3:3">
      <c r="C2072" s="38"/>
    </row>
    <row r="2073" s="22" customFormat="1" spans="3:3">
      <c r="C2073" s="38"/>
    </row>
    <row r="2074" s="22" customFormat="1" spans="3:3">
      <c r="C2074" s="38"/>
    </row>
    <row r="2075" s="22" customFormat="1" spans="3:3">
      <c r="C2075" s="38"/>
    </row>
    <row r="2076" s="22" customFormat="1" spans="3:3">
      <c r="C2076" s="38"/>
    </row>
    <row r="2077" s="22" customFormat="1" spans="3:3">
      <c r="C2077" s="38"/>
    </row>
    <row r="2078" s="22" customFormat="1" spans="3:3">
      <c r="C2078" s="38"/>
    </row>
    <row r="2079" s="22" customFormat="1" spans="3:3">
      <c r="C2079" s="38"/>
    </row>
    <row r="2080" s="22" customFormat="1" spans="3:3">
      <c r="C2080" s="38"/>
    </row>
    <row r="2081" s="22" customFormat="1" spans="3:3">
      <c r="C2081" s="38"/>
    </row>
    <row r="2082" s="22" customFormat="1" spans="3:3">
      <c r="C2082" s="38"/>
    </row>
    <row r="2083" s="22" customFormat="1" spans="3:3">
      <c r="C2083" s="38"/>
    </row>
    <row r="2084" s="22" customFormat="1" spans="3:3">
      <c r="C2084" s="38"/>
    </row>
    <row r="2085" s="22" customFormat="1" spans="3:3">
      <c r="C2085" s="38"/>
    </row>
    <row r="2086" s="22" customFormat="1" spans="3:3">
      <c r="C2086" s="38"/>
    </row>
    <row r="2087" s="22" customFormat="1" spans="3:3">
      <c r="C2087" s="38"/>
    </row>
    <row r="2088" s="22" customFormat="1" spans="3:3">
      <c r="C2088" s="38"/>
    </row>
    <row r="2089" s="22" customFormat="1" spans="3:3">
      <c r="C2089" s="38"/>
    </row>
    <row r="2090" s="22" customFormat="1" spans="3:3">
      <c r="C2090" s="38"/>
    </row>
    <row r="2091" s="22" customFormat="1" spans="3:3">
      <c r="C2091" s="38"/>
    </row>
    <row r="2092" s="22" customFormat="1" spans="3:3">
      <c r="C2092" s="38"/>
    </row>
    <row r="2093" s="22" customFormat="1" spans="3:3">
      <c r="C2093" s="38"/>
    </row>
    <row r="2094" s="22" customFormat="1" spans="3:3">
      <c r="C2094" s="38"/>
    </row>
    <row r="2095" s="22" customFormat="1" spans="3:3">
      <c r="C2095" s="38"/>
    </row>
    <row r="2096" s="22" customFormat="1" spans="3:3">
      <c r="C2096" s="38"/>
    </row>
    <row r="2097" s="22" customFormat="1" spans="3:3">
      <c r="C2097" s="38"/>
    </row>
    <row r="2098" s="22" customFormat="1" spans="3:3">
      <c r="C2098" s="38"/>
    </row>
    <row r="2099" s="22" customFormat="1" spans="3:3">
      <c r="C2099" s="38"/>
    </row>
    <row r="2100" s="22" customFormat="1" spans="3:3">
      <c r="C2100" s="38"/>
    </row>
    <row r="2101" s="22" customFormat="1" spans="3:3">
      <c r="C2101" s="38"/>
    </row>
    <row r="2102" s="22" customFormat="1" spans="3:3">
      <c r="C2102" s="38"/>
    </row>
    <row r="2103" s="22" customFormat="1" spans="3:3">
      <c r="C2103" s="38"/>
    </row>
    <row r="2104" s="22" customFormat="1" spans="3:3">
      <c r="C2104" s="38"/>
    </row>
    <row r="2105" s="22" customFormat="1" spans="3:3">
      <c r="C2105" s="38"/>
    </row>
    <row r="2106" s="22" customFormat="1" spans="3:3">
      <c r="C2106" s="38"/>
    </row>
    <row r="2107" s="22" customFormat="1" spans="3:3">
      <c r="C2107" s="38"/>
    </row>
    <row r="2108" s="22" customFormat="1" spans="3:3">
      <c r="C2108" s="38"/>
    </row>
    <row r="2109" s="22" customFormat="1" spans="3:3">
      <c r="C2109" s="38"/>
    </row>
    <row r="2110" s="22" customFormat="1" spans="3:3">
      <c r="C2110" s="38"/>
    </row>
    <row r="2111" s="22" customFormat="1" spans="3:3">
      <c r="C2111" s="38"/>
    </row>
    <row r="2112" s="22" customFormat="1" spans="3:3">
      <c r="C2112" s="38"/>
    </row>
    <row r="2113" s="22" customFormat="1" spans="3:3">
      <c r="C2113" s="38"/>
    </row>
    <row r="2114" s="22" customFormat="1" spans="3:3">
      <c r="C2114" s="38"/>
    </row>
    <row r="2115" s="22" customFormat="1" spans="3:3">
      <c r="C2115" s="38"/>
    </row>
    <row r="2116" s="22" customFormat="1" spans="3:3">
      <c r="C2116" s="38"/>
    </row>
    <row r="2117" s="22" customFormat="1" spans="3:3">
      <c r="C2117" s="38"/>
    </row>
    <row r="2118" s="22" customFormat="1" spans="3:3">
      <c r="C2118" s="38"/>
    </row>
    <row r="2119" s="22" customFormat="1" spans="3:3">
      <c r="C2119" s="38"/>
    </row>
    <row r="2120" s="22" customFormat="1" spans="3:3">
      <c r="C2120" s="38"/>
    </row>
    <row r="2121" s="22" customFormat="1" spans="3:3">
      <c r="C2121" s="38"/>
    </row>
    <row r="2122" s="22" customFormat="1" spans="3:3">
      <c r="C2122" s="38"/>
    </row>
    <row r="2123" s="22" customFormat="1" spans="3:3">
      <c r="C2123" s="38"/>
    </row>
    <row r="2124" s="22" customFormat="1" spans="3:3">
      <c r="C2124" s="38"/>
    </row>
    <row r="2125" s="22" customFormat="1" spans="3:3">
      <c r="C2125" s="38"/>
    </row>
    <row r="2126" s="22" customFormat="1" spans="3:3">
      <c r="C2126" s="38"/>
    </row>
    <row r="2127" s="22" customFormat="1" spans="3:3">
      <c r="C2127" s="38"/>
    </row>
    <row r="2128" s="22" customFormat="1" spans="3:3">
      <c r="C2128" s="38"/>
    </row>
    <row r="2129" s="22" customFormat="1" spans="3:3">
      <c r="C2129" s="38"/>
    </row>
    <row r="2130" s="22" customFormat="1" spans="3:3">
      <c r="C2130" s="38"/>
    </row>
    <row r="2131" s="22" customFormat="1" spans="3:3">
      <c r="C2131" s="38"/>
    </row>
    <row r="2132" s="22" customFormat="1" spans="3:3">
      <c r="C2132" s="38"/>
    </row>
    <row r="2133" s="22" customFormat="1" spans="3:3">
      <c r="C2133" s="38"/>
    </row>
    <row r="2134" s="22" customFormat="1" spans="3:3">
      <c r="C2134" s="38"/>
    </row>
    <row r="2135" s="22" customFormat="1" spans="3:3">
      <c r="C2135" s="38"/>
    </row>
    <row r="2136" s="22" customFormat="1" spans="3:3">
      <c r="C2136" s="38"/>
    </row>
    <row r="2137" s="22" customFormat="1" spans="3:3">
      <c r="C2137" s="38"/>
    </row>
    <row r="2138" s="22" customFormat="1" spans="3:3">
      <c r="C2138" s="38"/>
    </row>
    <row r="2139" s="22" customFormat="1" spans="3:3">
      <c r="C2139" s="38"/>
    </row>
    <row r="2140" s="22" customFormat="1" spans="3:3">
      <c r="C2140" s="38"/>
    </row>
    <row r="2141" s="22" customFormat="1" spans="3:3">
      <c r="C2141" s="38"/>
    </row>
    <row r="2142" s="22" customFormat="1" spans="3:3">
      <c r="C2142" s="38"/>
    </row>
    <row r="2143" s="22" customFormat="1" spans="3:3">
      <c r="C2143" s="38"/>
    </row>
    <row r="2144" s="22" customFormat="1" spans="3:3">
      <c r="C2144" s="38"/>
    </row>
    <row r="2145" s="22" customFormat="1" spans="3:3">
      <c r="C2145" s="38"/>
    </row>
    <row r="2146" s="22" customFormat="1" spans="3:3">
      <c r="C2146" s="38"/>
    </row>
    <row r="2147" s="22" customFormat="1" spans="3:3">
      <c r="C2147" s="38"/>
    </row>
    <row r="2148" s="22" customFormat="1" spans="3:3">
      <c r="C2148" s="38"/>
    </row>
    <row r="2149" s="22" customFormat="1" spans="3:3">
      <c r="C2149" s="38"/>
    </row>
    <row r="2150" s="22" customFormat="1" spans="3:3">
      <c r="C2150" s="38"/>
    </row>
    <row r="2151" s="22" customFormat="1" spans="3:3">
      <c r="C2151" s="38"/>
    </row>
    <row r="2152" s="22" customFormat="1" spans="3:3">
      <c r="C2152" s="38"/>
    </row>
    <row r="2153" s="22" customFormat="1" spans="3:3">
      <c r="C2153" s="38"/>
    </row>
    <row r="2154" s="22" customFormat="1" spans="3:3">
      <c r="C2154" s="38"/>
    </row>
    <row r="2155" s="22" customFormat="1" spans="3:3">
      <c r="C2155" s="38"/>
    </row>
    <row r="2156" s="22" customFormat="1" spans="3:3">
      <c r="C2156" s="38"/>
    </row>
    <row r="2157" s="22" customFormat="1" spans="3:3">
      <c r="C2157" s="38"/>
    </row>
    <row r="2158" s="22" customFormat="1" spans="3:3">
      <c r="C2158" s="38"/>
    </row>
    <row r="2159" s="22" customFormat="1" spans="3:3">
      <c r="C2159" s="38"/>
    </row>
    <row r="2160" s="22" customFormat="1" spans="3:3">
      <c r="C2160" s="38"/>
    </row>
    <row r="2161" s="22" customFormat="1" spans="3:3">
      <c r="C2161" s="38"/>
    </row>
    <row r="2162" s="22" customFormat="1" spans="3:3">
      <c r="C2162" s="38"/>
    </row>
    <row r="2163" s="22" customFormat="1" spans="3:3">
      <c r="C2163" s="38"/>
    </row>
    <row r="2164" s="22" customFormat="1" spans="3:3">
      <c r="C2164" s="38"/>
    </row>
    <row r="2165" s="22" customFormat="1" spans="3:3">
      <c r="C2165" s="38"/>
    </row>
    <row r="2166" s="22" customFormat="1" spans="3:3">
      <c r="C2166" s="38"/>
    </row>
    <row r="2167" s="22" customFormat="1" spans="3:3">
      <c r="C2167" s="38"/>
    </row>
    <row r="2168" s="22" customFormat="1" spans="3:3">
      <c r="C2168" s="38"/>
    </row>
    <row r="2169" s="22" customFormat="1" spans="3:3">
      <c r="C2169" s="38"/>
    </row>
    <row r="2170" s="22" customFormat="1" spans="3:3">
      <c r="C2170" s="38"/>
    </row>
    <row r="2171" s="22" customFormat="1" spans="3:3">
      <c r="C2171" s="38"/>
    </row>
    <row r="2172" s="22" customFormat="1" spans="3:3">
      <c r="C2172" s="38"/>
    </row>
    <row r="2173" s="22" customFormat="1" spans="3:3">
      <c r="C2173" s="38"/>
    </row>
    <row r="2174" s="22" customFormat="1" spans="3:3">
      <c r="C2174" s="38"/>
    </row>
    <row r="2175" s="22" customFormat="1" spans="3:3">
      <c r="C2175" s="38"/>
    </row>
    <row r="2176" s="22" customFormat="1" spans="3:3">
      <c r="C2176" s="38"/>
    </row>
    <row r="2177" s="22" customFormat="1" spans="3:3">
      <c r="C2177" s="38"/>
    </row>
    <row r="2178" s="22" customFormat="1" spans="3:3">
      <c r="C2178" s="38"/>
    </row>
    <row r="2179" s="22" customFormat="1" spans="3:3">
      <c r="C2179" s="38"/>
    </row>
    <row r="2180" s="22" customFormat="1" spans="3:3">
      <c r="C2180" s="38"/>
    </row>
    <row r="2181" s="22" customFormat="1" spans="3:3">
      <c r="C2181" s="38"/>
    </row>
    <row r="2182" s="22" customFormat="1" spans="3:3">
      <c r="C2182" s="38"/>
    </row>
    <row r="2183" s="22" customFormat="1" spans="3:3">
      <c r="C2183" s="38"/>
    </row>
    <row r="2184" s="22" customFormat="1" spans="3:3">
      <c r="C2184" s="38"/>
    </row>
    <row r="2185" s="22" customFormat="1" spans="3:3">
      <c r="C2185" s="38"/>
    </row>
    <row r="2186" s="22" customFormat="1" spans="3:3">
      <c r="C2186" s="38"/>
    </row>
    <row r="2187" s="22" customFormat="1" spans="3:3">
      <c r="C2187" s="38"/>
    </row>
    <row r="2188" s="22" customFormat="1" spans="3:3">
      <c r="C2188" s="38"/>
    </row>
    <row r="2189" s="22" customFormat="1" spans="3:3">
      <c r="C2189" s="38"/>
    </row>
    <row r="2190" s="22" customFormat="1" spans="3:3">
      <c r="C2190" s="38"/>
    </row>
    <row r="2191" s="22" customFormat="1" spans="3:3">
      <c r="C2191" s="38"/>
    </row>
    <row r="2192" s="22" customFormat="1" spans="3:3">
      <c r="C2192" s="38"/>
    </row>
    <row r="2193" s="22" customFormat="1" spans="3:3">
      <c r="C2193" s="38"/>
    </row>
    <row r="2194" s="22" customFormat="1" spans="3:3">
      <c r="C2194" s="38"/>
    </row>
    <row r="2195" s="22" customFormat="1" spans="3:3">
      <c r="C2195" s="38"/>
    </row>
    <row r="2196" s="22" customFormat="1" spans="3:3">
      <c r="C2196" s="38"/>
    </row>
    <row r="2197" s="22" customFormat="1" spans="3:3">
      <c r="C2197" s="38"/>
    </row>
    <row r="2198" s="22" customFormat="1" spans="3:3">
      <c r="C2198" s="38"/>
    </row>
    <row r="2199" s="22" customFormat="1" spans="3:3">
      <c r="C2199" s="38"/>
    </row>
    <row r="2200" s="22" customFormat="1" spans="3:3">
      <c r="C2200" s="38"/>
    </row>
    <row r="2201" s="22" customFormat="1" spans="3:3">
      <c r="C2201" s="38"/>
    </row>
    <row r="2202" s="22" customFormat="1" spans="3:3">
      <c r="C2202" s="38"/>
    </row>
    <row r="2203" s="22" customFormat="1" spans="3:3">
      <c r="C2203" s="38"/>
    </row>
    <row r="2204" s="22" customFormat="1" spans="3:3">
      <c r="C2204" s="38"/>
    </row>
    <row r="2205" s="22" customFormat="1" spans="3:3">
      <c r="C2205" s="38"/>
    </row>
    <row r="2206" s="22" customFormat="1" spans="3:3">
      <c r="C2206" s="38"/>
    </row>
    <row r="2207" s="22" customFormat="1" spans="3:3">
      <c r="C2207" s="38"/>
    </row>
    <row r="2208" s="22" customFormat="1" spans="3:3">
      <c r="C2208" s="38"/>
    </row>
    <row r="2209" s="22" customFormat="1" spans="3:3">
      <c r="C2209" s="38"/>
    </row>
    <row r="2210" s="22" customFormat="1" spans="3:3">
      <c r="C2210" s="38"/>
    </row>
    <row r="2211" s="22" customFormat="1" spans="3:3">
      <c r="C2211" s="38"/>
    </row>
    <row r="2212" s="22" customFormat="1" spans="3:3">
      <c r="C2212" s="38"/>
    </row>
    <row r="2213" s="22" customFormat="1" spans="3:3">
      <c r="C2213" s="38"/>
    </row>
    <row r="2214" s="22" customFormat="1" spans="3:3">
      <c r="C2214" s="38"/>
    </row>
    <row r="2215" s="22" customFormat="1" spans="3:3">
      <c r="C2215" s="38"/>
    </row>
    <row r="2216" s="22" customFormat="1" spans="3:3">
      <c r="C2216" s="38"/>
    </row>
    <row r="2217" s="22" customFormat="1" spans="3:3">
      <c r="C2217" s="38"/>
    </row>
    <row r="2218" s="22" customFormat="1" spans="3:3">
      <c r="C2218" s="38"/>
    </row>
    <row r="2219" s="22" customFormat="1" spans="3:3">
      <c r="C2219" s="38"/>
    </row>
    <row r="2220" s="22" customFormat="1" spans="3:3">
      <c r="C2220" s="38"/>
    </row>
    <row r="2221" s="22" customFormat="1" spans="3:3">
      <c r="C2221" s="38"/>
    </row>
    <row r="2222" s="22" customFormat="1" spans="3:3">
      <c r="C2222" s="38"/>
    </row>
    <row r="2223" s="22" customFormat="1" spans="3:3">
      <c r="C2223" s="38"/>
    </row>
    <row r="2224" s="22" customFormat="1" spans="3:3">
      <c r="C2224" s="38"/>
    </row>
    <row r="2225" s="22" customFormat="1" spans="3:3">
      <c r="C2225" s="38"/>
    </row>
    <row r="2226" s="22" customFormat="1" spans="3:3">
      <c r="C2226" s="38"/>
    </row>
    <row r="2227" s="22" customFormat="1" spans="3:3">
      <c r="C2227" s="38"/>
    </row>
    <row r="2228" s="22" customFormat="1" spans="3:3">
      <c r="C2228" s="38"/>
    </row>
    <row r="2229" s="22" customFormat="1" spans="3:3">
      <c r="C2229" s="38"/>
    </row>
    <row r="2230" s="22" customFormat="1" spans="3:3">
      <c r="C2230" s="38"/>
    </row>
    <row r="2231" s="22" customFormat="1" spans="3:3">
      <c r="C2231" s="38"/>
    </row>
    <row r="2232" s="22" customFormat="1" spans="3:3">
      <c r="C2232" s="38"/>
    </row>
    <row r="2233" s="22" customFormat="1" spans="3:3">
      <c r="C2233" s="38"/>
    </row>
    <row r="2234" s="22" customFormat="1" spans="3:3">
      <c r="C2234" s="38"/>
    </row>
    <row r="2235" s="22" customFormat="1" spans="3:3">
      <c r="C2235" s="38"/>
    </row>
    <row r="2236" s="22" customFormat="1" spans="3:3">
      <c r="C2236" s="38"/>
    </row>
    <row r="2237" s="22" customFormat="1" spans="3:3">
      <c r="C2237" s="38"/>
    </row>
    <row r="2238" s="22" customFormat="1" spans="3:3">
      <c r="C2238" s="38"/>
    </row>
    <row r="2239" s="22" customFormat="1" spans="3:3">
      <c r="C2239" s="38"/>
    </row>
    <row r="2240" s="22" customFormat="1" spans="3:3">
      <c r="C2240" s="38"/>
    </row>
    <row r="2241" s="22" customFormat="1" spans="3:3">
      <c r="C2241" s="38"/>
    </row>
    <row r="2242" s="22" customFormat="1" spans="3:3">
      <c r="C2242" s="38"/>
    </row>
    <row r="2243" s="22" customFormat="1" spans="3:3">
      <c r="C2243" s="38"/>
    </row>
    <row r="2244" s="22" customFormat="1" spans="3:3">
      <c r="C2244" s="38"/>
    </row>
    <row r="2245" s="22" customFormat="1" spans="3:3">
      <c r="C2245" s="38"/>
    </row>
    <row r="2246" s="22" customFormat="1" spans="3:3">
      <c r="C2246" s="38"/>
    </row>
    <row r="2247" s="22" customFormat="1" spans="3:3">
      <c r="C2247" s="38"/>
    </row>
    <row r="2248" s="22" customFormat="1" spans="3:3">
      <c r="C2248" s="38"/>
    </row>
    <row r="2249" s="22" customFormat="1" spans="3:3">
      <c r="C2249" s="38"/>
    </row>
    <row r="2250" s="22" customFormat="1" spans="3:3">
      <c r="C2250" s="38"/>
    </row>
    <row r="2251" s="22" customFormat="1" spans="3:3">
      <c r="C2251" s="38"/>
    </row>
    <row r="2252" s="22" customFormat="1" spans="3:3">
      <c r="C2252" s="38"/>
    </row>
    <row r="2253" s="22" customFormat="1" spans="3:3">
      <c r="C2253" s="38"/>
    </row>
    <row r="2254" s="22" customFormat="1" spans="3:3">
      <c r="C2254" s="38"/>
    </row>
    <row r="2255" s="22" customFormat="1" spans="3:3">
      <c r="C2255" s="38"/>
    </row>
    <row r="2256" s="22" customFormat="1" spans="3:3">
      <c r="C2256" s="38"/>
    </row>
    <row r="2257" s="22" customFormat="1" spans="3:3">
      <c r="C2257" s="38"/>
    </row>
    <row r="2258" s="22" customFormat="1" spans="3:3">
      <c r="C2258" s="38"/>
    </row>
    <row r="2259" s="22" customFormat="1" spans="3:3">
      <c r="C2259" s="38"/>
    </row>
    <row r="2260" s="22" customFormat="1" spans="3:3">
      <c r="C2260" s="38"/>
    </row>
    <row r="2261" s="22" customFormat="1" spans="3:3">
      <c r="C2261" s="38"/>
    </row>
    <row r="2262" s="22" customFormat="1" spans="3:3">
      <c r="C2262" s="38"/>
    </row>
    <row r="2263" s="22" customFormat="1" spans="3:3">
      <c r="C2263" s="38"/>
    </row>
    <row r="2264" s="22" customFormat="1" spans="3:3">
      <c r="C2264" s="38"/>
    </row>
    <row r="2265" s="22" customFormat="1" spans="3:3">
      <c r="C2265" s="38"/>
    </row>
    <row r="2266" s="22" customFormat="1" spans="3:3">
      <c r="C2266" s="38"/>
    </row>
    <row r="2267" s="22" customFormat="1" spans="3:3">
      <c r="C2267" s="38"/>
    </row>
    <row r="2268" s="22" customFormat="1" spans="3:3">
      <c r="C2268" s="38"/>
    </row>
    <row r="2269" s="22" customFormat="1" spans="3:3">
      <c r="C2269" s="38"/>
    </row>
    <row r="2270" s="22" customFormat="1" spans="3:3">
      <c r="C2270" s="38"/>
    </row>
    <row r="2271" s="22" customFormat="1" spans="3:3">
      <c r="C2271" s="38"/>
    </row>
    <row r="2272" s="22" customFormat="1" spans="3:3">
      <c r="C2272" s="38"/>
    </row>
    <row r="2273" s="22" customFormat="1" spans="3:3">
      <c r="C2273" s="38"/>
    </row>
    <row r="2274" s="22" customFormat="1" spans="3:3">
      <c r="C2274" s="38"/>
    </row>
    <row r="2275" s="22" customFormat="1" spans="3:3">
      <c r="C2275" s="38"/>
    </row>
    <row r="2276" s="22" customFormat="1" spans="3:3">
      <c r="C2276" s="38"/>
    </row>
    <row r="2277" s="22" customFormat="1" spans="3:3">
      <c r="C2277" s="38"/>
    </row>
    <row r="2278" s="22" customFormat="1" spans="3:3">
      <c r="C2278" s="38"/>
    </row>
    <row r="2279" s="22" customFormat="1" spans="3:3">
      <c r="C2279" s="38"/>
    </row>
    <row r="2280" s="22" customFormat="1" spans="3:3">
      <c r="C2280" s="38"/>
    </row>
    <row r="2281" s="22" customFormat="1" spans="3:3">
      <c r="C2281" s="38"/>
    </row>
    <row r="2282" s="22" customFormat="1" spans="3:3">
      <c r="C2282" s="38"/>
    </row>
    <row r="2283" s="22" customFormat="1" spans="3:3">
      <c r="C2283" s="38"/>
    </row>
    <row r="2284" s="22" customFormat="1" spans="3:3">
      <c r="C2284" s="38"/>
    </row>
    <row r="2285" s="22" customFormat="1" spans="3:3">
      <c r="C2285" s="38"/>
    </row>
    <row r="2286" s="22" customFormat="1" spans="3:3">
      <c r="C2286" s="38"/>
    </row>
    <row r="2287" s="22" customFormat="1" spans="3:3">
      <c r="C2287" s="38"/>
    </row>
    <row r="2288" s="22" customFormat="1" spans="3:3">
      <c r="C2288" s="38"/>
    </row>
    <row r="2289" s="22" customFormat="1" spans="3:3">
      <c r="C2289" s="38"/>
    </row>
    <row r="2290" s="22" customFormat="1" spans="3:3">
      <c r="C2290" s="38"/>
    </row>
    <row r="2291" s="22" customFormat="1" spans="3:3">
      <c r="C2291" s="38"/>
    </row>
    <row r="2292" s="22" customFormat="1" spans="3:3">
      <c r="C2292" s="38"/>
    </row>
    <row r="2293" s="22" customFormat="1" spans="3:3">
      <c r="C2293" s="38"/>
    </row>
    <row r="2294" s="22" customFormat="1" spans="3:3">
      <c r="C2294" s="38"/>
    </row>
    <row r="2295" s="22" customFormat="1" spans="3:3">
      <c r="C2295" s="38"/>
    </row>
    <row r="2296" s="22" customFormat="1" spans="3:3">
      <c r="C2296" s="38"/>
    </row>
    <row r="2297" s="22" customFormat="1" spans="3:3">
      <c r="C2297" s="38"/>
    </row>
    <row r="2298" s="22" customFormat="1" spans="3:3">
      <c r="C2298" s="38"/>
    </row>
    <row r="2299" s="22" customFormat="1" spans="3:3">
      <c r="C2299" s="38"/>
    </row>
    <row r="2300" s="22" customFormat="1" spans="3:3">
      <c r="C2300" s="38"/>
    </row>
    <row r="2301" s="22" customFormat="1" spans="3:3">
      <c r="C2301" s="38"/>
    </row>
    <row r="2302" s="22" customFormat="1" spans="3:3">
      <c r="C2302" s="38"/>
    </row>
    <row r="2303" s="22" customFormat="1" spans="3:3">
      <c r="C2303" s="38"/>
    </row>
    <row r="2304" s="22" customFormat="1" spans="3:3">
      <c r="C2304" s="38"/>
    </row>
    <row r="2305" s="22" customFormat="1" spans="3:3">
      <c r="C2305" s="38"/>
    </row>
    <row r="2306" s="22" customFormat="1" spans="3:3">
      <c r="C2306" s="38"/>
    </row>
    <row r="2307" s="22" customFormat="1" spans="3:3">
      <c r="C2307" s="38"/>
    </row>
    <row r="2308" s="22" customFormat="1" spans="3:3">
      <c r="C2308" s="38"/>
    </row>
    <row r="2309" s="22" customFormat="1" spans="3:3">
      <c r="C2309" s="38"/>
    </row>
    <row r="2310" s="22" customFormat="1" spans="3:3">
      <c r="C2310" s="38"/>
    </row>
    <row r="2311" s="22" customFormat="1" spans="3:3">
      <c r="C2311" s="38"/>
    </row>
    <row r="2312" s="22" customFormat="1" spans="3:3">
      <c r="C2312" s="38"/>
    </row>
    <row r="2313" s="22" customFormat="1" spans="3:3">
      <c r="C2313" s="38"/>
    </row>
    <row r="2314" s="22" customFormat="1" spans="3:3">
      <c r="C2314" s="38"/>
    </row>
    <row r="2315" s="22" customFormat="1" spans="3:3">
      <c r="C2315" s="38"/>
    </row>
    <row r="2316" s="22" customFormat="1" spans="3:3">
      <c r="C2316" s="38"/>
    </row>
    <row r="2317" s="22" customFormat="1" spans="3:3">
      <c r="C2317" s="38"/>
    </row>
    <row r="2318" s="22" customFormat="1" spans="3:3">
      <c r="C2318" s="38"/>
    </row>
    <row r="2319" s="22" customFormat="1" spans="3:3">
      <c r="C2319" s="38"/>
    </row>
    <row r="2320" s="22" customFormat="1" spans="3:3">
      <c r="C2320" s="38"/>
    </row>
    <row r="2321" s="22" customFormat="1" spans="3:3">
      <c r="C2321" s="38"/>
    </row>
    <row r="2322" s="22" customFormat="1" spans="3:3">
      <c r="C2322" s="38"/>
    </row>
    <row r="2323" s="22" customFormat="1" spans="3:3">
      <c r="C2323" s="38"/>
    </row>
    <row r="2324" s="22" customFormat="1" spans="3:3">
      <c r="C2324" s="38"/>
    </row>
    <row r="2325" s="22" customFormat="1" spans="3:3">
      <c r="C2325" s="38"/>
    </row>
    <row r="2326" s="22" customFormat="1" spans="3:3">
      <c r="C2326" s="38"/>
    </row>
    <row r="2327" s="22" customFormat="1" spans="3:3">
      <c r="C2327" s="38"/>
    </row>
    <row r="2328" s="22" customFormat="1" spans="3:3">
      <c r="C2328" s="38"/>
    </row>
    <row r="2329" s="22" customFormat="1" spans="3:3">
      <c r="C2329" s="38"/>
    </row>
    <row r="2330" s="22" customFormat="1" spans="3:3">
      <c r="C2330" s="38"/>
    </row>
    <row r="2331" s="22" customFormat="1" spans="3:3">
      <c r="C2331" s="38"/>
    </row>
    <row r="2332" s="22" customFormat="1" spans="3:3">
      <c r="C2332" s="38"/>
    </row>
    <row r="2333" s="22" customFormat="1" spans="3:3">
      <c r="C2333" s="38"/>
    </row>
    <row r="2334" s="22" customFormat="1" spans="3:3">
      <c r="C2334" s="38"/>
    </row>
    <row r="2335" s="22" customFormat="1" spans="3:3">
      <c r="C2335" s="38"/>
    </row>
    <row r="2336" s="22" customFormat="1" spans="3:3">
      <c r="C2336" s="38"/>
    </row>
    <row r="2337" s="22" customFormat="1" spans="3:3">
      <c r="C2337" s="38"/>
    </row>
    <row r="2338" s="22" customFormat="1" spans="3:3">
      <c r="C2338" s="38"/>
    </row>
    <row r="2339" s="22" customFormat="1" spans="3:3">
      <c r="C2339" s="38"/>
    </row>
    <row r="2340" s="22" customFormat="1" spans="3:3">
      <c r="C2340" s="38"/>
    </row>
    <row r="2341" s="22" customFormat="1" spans="3:3">
      <c r="C2341" s="38"/>
    </row>
    <row r="2342" s="22" customFormat="1" spans="3:3">
      <c r="C2342" s="38"/>
    </row>
    <row r="2343" s="22" customFormat="1" spans="3:3">
      <c r="C2343" s="38"/>
    </row>
    <row r="2344" s="22" customFormat="1" spans="3:3">
      <c r="C2344" s="38"/>
    </row>
    <row r="2345" s="22" customFormat="1" spans="3:3">
      <c r="C2345" s="38"/>
    </row>
    <row r="2346" s="22" customFormat="1" spans="3:3">
      <c r="C2346" s="38"/>
    </row>
    <row r="2347" s="22" customFormat="1" spans="3:3">
      <c r="C2347" s="38"/>
    </row>
    <row r="2348" s="22" customFormat="1" spans="3:3">
      <c r="C2348" s="38"/>
    </row>
    <row r="2349" s="22" customFormat="1" spans="3:3">
      <c r="C2349" s="38"/>
    </row>
    <row r="2350" s="22" customFormat="1" spans="3:3">
      <c r="C2350" s="38"/>
    </row>
    <row r="2351" s="22" customFormat="1" spans="3:3">
      <c r="C2351" s="38"/>
    </row>
    <row r="2352" s="22" customFormat="1" spans="3:3">
      <c r="C2352" s="38"/>
    </row>
    <row r="2353" s="22" customFormat="1" spans="3:3">
      <c r="C2353" s="38"/>
    </row>
    <row r="2354" s="22" customFormat="1" spans="3:3">
      <c r="C2354" s="38"/>
    </row>
    <row r="2355" s="22" customFormat="1" spans="3:3">
      <c r="C2355" s="38"/>
    </row>
    <row r="2356" s="22" customFormat="1" spans="3:3">
      <c r="C2356" s="38"/>
    </row>
    <row r="2357" s="22" customFormat="1" spans="3:3">
      <c r="C2357" s="38"/>
    </row>
    <row r="2358" s="22" customFormat="1" spans="3:3">
      <c r="C2358" s="38"/>
    </row>
    <row r="2359" s="22" customFormat="1" spans="3:3">
      <c r="C2359" s="38"/>
    </row>
    <row r="2360" s="22" customFormat="1" spans="3:3">
      <c r="C2360" s="38"/>
    </row>
    <row r="2361" s="22" customFormat="1" spans="3:3">
      <c r="C2361" s="38"/>
    </row>
    <row r="2362" s="22" customFormat="1" spans="3:3">
      <c r="C2362" s="38"/>
    </row>
    <row r="2363" s="22" customFormat="1" spans="3:3">
      <c r="C2363" s="38"/>
    </row>
    <row r="2364" s="22" customFormat="1" spans="3:3">
      <c r="C2364" s="38"/>
    </row>
    <row r="2365" s="22" customFormat="1" spans="3:3">
      <c r="C2365" s="38"/>
    </row>
    <row r="2366" s="22" customFormat="1" spans="3:3">
      <c r="C2366" s="38"/>
    </row>
    <row r="2367" s="22" customFormat="1" spans="3:3">
      <c r="C2367" s="38"/>
    </row>
    <row r="2368" s="22" customFormat="1" spans="3:3">
      <c r="C2368" s="38"/>
    </row>
    <row r="2369" s="22" customFormat="1" spans="3:3">
      <c r="C2369" s="38"/>
    </row>
    <row r="2370" s="22" customFormat="1" spans="3:3">
      <c r="C2370" s="38"/>
    </row>
    <row r="2371" s="22" customFormat="1" spans="3:3">
      <c r="C2371" s="38"/>
    </row>
    <row r="2372" s="22" customFormat="1" spans="3:3">
      <c r="C2372" s="38"/>
    </row>
    <row r="2373" s="22" customFormat="1" spans="3:3">
      <c r="C2373" s="38"/>
    </row>
    <row r="2374" s="22" customFormat="1" spans="3:3">
      <c r="C2374" s="38"/>
    </row>
    <row r="2375" s="22" customFormat="1" spans="3:3">
      <c r="C2375" s="38"/>
    </row>
    <row r="2376" s="22" customFormat="1" spans="3:3">
      <c r="C2376" s="38"/>
    </row>
    <row r="2377" s="22" customFormat="1" spans="3:3">
      <c r="C2377" s="38"/>
    </row>
    <row r="2378" s="22" customFormat="1" spans="3:3">
      <c r="C2378" s="38"/>
    </row>
    <row r="2379" s="22" customFormat="1" spans="3:3">
      <c r="C2379" s="38"/>
    </row>
    <row r="2380" s="22" customFormat="1" spans="3:3">
      <c r="C2380" s="38"/>
    </row>
    <row r="2381" s="22" customFormat="1" spans="3:3">
      <c r="C2381" s="38"/>
    </row>
    <row r="2382" s="22" customFormat="1" spans="3:3">
      <c r="C2382" s="38"/>
    </row>
    <row r="2383" s="22" customFormat="1" spans="3:3">
      <c r="C2383" s="38"/>
    </row>
    <row r="2384" s="22" customFormat="1" spans="3:3">
      <c r="C2384" s="38"/>
    </row>
    <row r="2385" s="22" customFormat="1" spans="3:3">
      <c r="C2385" s="38"/>
    </row>
    <row r="2386" s="22" customFormat="1" spans="3:3">
      <c r="C2386" s="38"/>
    </row>
    <row r="2387" s="22" customFormat="1" spans="3:3">
      <c r="C2387" s="38"/>
    </row>
    <row r="2388" s="22" customFormat="1" spans="3:3">
      <c r="C2388" s="38"/>
    </row>
    <row r="2389" s="22" customFormat="1" spans="3:3">
      <c r="C2389" s="38"/>
    </row>
    <row r="2390" s="22" customFormat="1" spans="3:3">
      <c r="C2390" s="38"/>
    </row>
    <row r="2391" s="22" customFormat="1" spans="3:3">
      <c r="C2391" s="38"/>
    </row>
    <row r="2392" s="22" customFormat="1" spans="3:3">
      <c r="C2392" s="38"/>
    </row>
    <row r="2393" s="22" customFormat="1" spans="3:3">
      <c r="C2393" s="38"/>
    </row>
    <row r="2394" s="22" customFormat="1" spans="3:3">
      <c r="C2394" s="38"/>
    </row>
    <row r="2395" s="22" customFormat="1" spans="3:3">
      <c r="C2395" s="38"/>
    </row>
    <row r="2396" s="22" customFormat="1" spans="3:3">
      <c r="C2396" s="38"/>
    </row>
    <row r="2397" s="22" customFormat="1" spans="3:3">
      <c r="C2397" s="38"/>
    </row>
    <row r="2398" s="22" customFormat="1" spans="3:3">
      <c r="C2398" s="38"/>
    </row>
    <row r="2399" s="22" customFormat="1" spans="3:3">
      <c r="C2399" s="38"/>
    </row>
    <row r="2400" s="22" customFormat="1" spans="3:3">
      <c r="C2400" s="38"/>
    </row>
    <row r="2401" s="22" customFormat="1" spans="3:3">
      <c r="C2401" s="38"/>
    </row>
    <row r="2402" s="22" customFormat="1" spans="3:3">
      <c r="C2402" s="38"/>
    </row>
    <row r="2403" s="22" customFormat="1" spans="3:3">
      <c r="C2403" s="38"/>
    </row>
    <row r="2404" s="22" customFormat="1" spans="3:3">
      <c r="C2404" s="38"/>
    </row>
    <row r="2405" s="22" customFormat="1" spans="3:3">
      <c r="C2405" s="38"/>
    </row>
    <row r="2406" s="22" customFormat="1" spans="3:3">
      <c r="C2406" s="38"/>
    </row>
    <row r="2407" s="22" customFormat="1" spans="3:3">
      <c r="C2407" s="38"/>
    </row>
    <row r="2408" s="22" customFormat="1" spans="3:3">
      <c r="C2408" s="38"/>
    </row>
    <row r="2409" s="22" customFormat="1" spans="3:3">
      <c r="C2409" s="38"/>
    </row>
    <row r="2410" s="22" customFormat="1" spans="3:3">
      <c r="C2410" s="38"/>
    </row>
    <row r="2411" s="22" customFormat="1" spans="3:3">
      <c r="C2411" s="38"/>
    </row>
    <row r="2412" s="22" customFormat="1" spans="3:3">
      <c r="C2412" s="38"/>
    </row>
    <row r="2413" s="22" customFormat="1" spans="3:3">
      <c r="C2413" s="38"/>
    </row>
    <row r="2414" s="22" customFormat="1" spans="3:3">
      <c r="C2414" s="38"/>
    </row>
    <row r="2415" s="22" customFormat="1" spans="3:3">
      <c r="C2415" s="38"/>
    </row>
    <row r="2416" s="22" customFormat="1" spans="3:3">
      <c r="C2416" s="38"/>
    </row>
    <row r="2417" s="22" customFormat="1" spans="3:3">
      <c r="C2417" s="38"/>
    </row>
    <row r="2418" s="22" customFormat="1" spans="3:3">
      <c r="C2418" s="38"/>
    </row>
    <row r="2419" s="22" customFormat="1" spans="3:3">
      <c r="C2419" s="38"/>
    </row>
    <row r="2420" s="22" customFormat="1" spans="3:3">
      <c r="C2420" s="38"/>
    </row>
    <row r="2421" s="22" customFormat="1" spans="3:3">
      <c r="C2421" s="38"/>
    </row>
    <row r="2422" s="22" customFormat="1" spans="3:3">
      <c r="C2422" s="38"/>
    </row>
    <row r="2423" s="22" customFormat="1" spans="3:3">
      <c r="C2423" s="38"/>
    </row>
    <row r="2424" s="22" customFormat="1" spans="3:3">
      <c r="C2424" s="38"/>
    </row>
    <row r="2425" s="22" customFormat="1" spans="3:3">
      <c r="C2425" s="38"/>
    </row>
    <row r="2426" s="22" customFormat="1" spans="3:3">
      <c r="C2426" s="38"/>
    </row>
    <row r="2427" s="22" customFormat="1" spans="3:3">
      <c r="C2427" s="38"/>
    </row>
    <row r="2428" s="22" customFormat="1" spans="3:3">
      <c r="C2428" s="38"/>
    </row>
    <row r="2429" s="22" customFormat="1" spans="3:3">
      <c r="C2429" s="38"/>
    </row>
    <row r="2430" s="22" customFormat="1" spans="3:3">
      <c r="C2430" s="38"/>
    </row>
    <row r="2431" s="22" customFormat="1" spans="3:3">
      <c r="C2431" s="38"/>
    </row>
    <row r="2432" s="22" customFormat="1" spans="3:3">
      <c r="C2432" s="38"/>
    </row>
    <row r="2433" s="22" customFormat="1" spans="3:3">
      <c r="C2433" s="38"/>
    </row>
    <row r="2434" s="22" customFormat="1" spans="3:3">
      <c r="C2434" s="38"/>
    </row>
    <row r="2435" s="22" customFormat="1" spans="3:3">
      <c r="C2435" s="38"/>
    </row>
    <row r="2436" s="22" customFormat="1" spans="3:3">
      <c r="C2436" s="38"/>
    </row>
    <row r="2437" s="22" customFormat="1" spans="3:3">
      <c r="C2437" s="38"/>
    </row>
    <row r="2438" s="22" customFormat="1" spans="3:3">
      <c r="C2438" s="38"/>
    </row>
    <row r="2439" s="22" customFormat="1" spans="3:3">
      <c r="C2439" s="38"/>
    </row>
    <row r="2440" s="22" customFormat="1" spans="3:3">
      <c r="C2440" s="38"/>
    </row>
    <row r="2441" s="22" customFormat="1" spans="3:3">
      <c r="C2441" s="38"/>
    </row>
    <row r="2442" s="22" customFormat="1" spans="3:3">
      <c r="C2442" s="38"/>
    </row>
    <row r="2443" s="22" customFormat="1" spans="3:3">
      <c r="C2443" s="38"/>
    </row>
    <row r="2444" s="22" customFormat="1" spans="3:3">
      <c r="C2444" s="38"/>
    </row>
    <row r="2445" s="22" customFormat="1" spans="3:3">
      <c r="C2445" s="38"/>
    </row>
    <row r="2446" s="22" customFormat="1" spans="3:3">
      <c r="C2446" s="38"/>
    </row>
    <row r="2447" s="22" customFormat="1" spans="3:3">
      <c r="C2447" s="38"/>
    </row>
    <row r="2448" s="22" customFormat="1" spans="3:3">
      <c r="C2448" s="38"/>
    </row>
    <row r="2449" s="22" customFormat="1" spans="3:3">
      <c r="C2449" s="38"/>
    </row>
    <row r="2450" s="22" customFormat="1" spans="3:3">
      <c r="C2450" s="38"/>
    </row>
    <row r="2451" s="22" customFormat="1" spans="3:3">
      <c r="C2451" s="38"/>
    </row>
    <row r="2452" s="22" customFormat="1" spans="3:3">
      <c r="C2452" s="38"/>
    </row>
    <row r="2453" s="22" customFormat="1" spans="3:3">
      <c r="C2453" s="38"/>
    </row>
    <row r="2454" s="22" customFormat="1" spans="3:3">
      <c r="C2454" s="38"/>
    </row>
    <row r="2455" s="22" customFormat="1" spans="3:3">
      <c r="C2455" s="38"/>
    </row>
    <row r="2456" s="22" customFormat="1" spans="3:3">
      <c r="C2456" s="38"/>
    </row>
    <row r="2457" s="22" customFormat="1" spans="3:3">
      <c r="C2457" s="38"/>
    </row>
    <row r="2458" s="22" customFormat="1" spans="3:3">
      <c r="C2458" s="38"/>
    </row>
    <row r="2459" s="22" customFormat="1" spans="3:3">
      <c r="C2459" s="38"/>
    </row>
    <row r="2460" s="22" customFormat="1" spans="3:3">
      <c r="C2460" s="38"/>
    </row>
    <row r="2461" s="22" customFormat="1" spans="3:3">
      <c r="C2461" s="38"/>
    </row>
    <row r="2462" s="22" customFormat="1" spans="3:3">
      <c r="C2462" s="38"/>
    </row>
    <row r="2463" s="22" customFormat="1" spans="3:3">
      <c r="C2463" s="38"/>
    </row>
    <row r="2464" s="22" customFormat="1" spans="3:3">
      <c r="C2464" s="38"/>
    </row>
    <row r="2465" s="22" customFormat="1" spans="3:3">
      <c r="C2465" s="38"/>
    </row>
    <row r="2466" s="22" customFormat="1" spans="3:3">
      <c r="C2466" s="38"/>
    </row>
    <row r="2467" s="22" customFormat="1" spans="3:3">
      <c r="C2467" s="38"/>
    </row>
    <row r="2468" s="22" customFormat="1" spans="3:3">
      <c r="C2468" s="38"/>
    </row>
    <row r="2469" s="22" customFormat="1" spans="3:3">
      <c r="C2469" s="38"/>
    </row>
    <row r="2470" s="22" customFormat="1" spans="3:3">
      <c r="C2470" s="38"/>
    </row>
    <row r="2471" s="22" customFormat="1" spans="3:3">
      <c r="C2471" s="38"/>
    </row>
    <row r="2472" s="22" customFormat="1" spans="3:3">
      <c r="C2472" s="38"/>
    </row>
    <row r="2473" s="22" customFormat="1" spans="3:3">
      <c r="C2473" s="38"/>
    </row>
    <row r="2474" s="22" customFormat="1" spans="3:3">
      <c r="C2474" s="38"/>
    </row>
    <row r="2475" s="22" customFormat="1" spans="3:3">
      <c r="C2475" s="38"/>
    </row>
    <row r="2476" s="22" customFormat="1" spans="3:3">
      <c r="C2476" s="38"/>
    </row>
    <row r="2477" s="22" customFormat="1" spans="3:3">
      <c r="C2477" s="38"/>
    </row>
    <row r="2478" s="22" customFormat="1" spans="3:3">
      <c r="C2478" s="38"/>
    </row>
    <row r="2479" s="22" customFormat="1" spans="3:3">
      <c r="C2479" s="38"/>
    </row>
    <row r="2480" s="22" customFormat="1" spans="3:3">
      <c r="C2480" s="38"/>
    </row>
    <row r="2481" s="22" customFormat="1" spans="3:3">
      <c r="C2481" s="38"/>
    </row>
    <row r="2482" s="22" customFormat="1" spans="3:3">
      <c r="C2482" s="38"/>
    </row>
    <row r="2483" s="22" customFormat="1" spans="3:3">
      <c r="C2483" s="38"/>
    </row>
    <row r="2484" s="22" customFormat="1" spans="3:3">
      <c r="C2484" s="38"/>
    </row>
    <row r="2485" s="22" customFormat="1" spans="3:3">
      <c r="C2485" s="38"/>
    </row>
    <row r="2486" s="22" customFormat="1" spans="3:3">
      <c r="C2486" s="38"/>
    </row>
    <row r="2487" s="22" customFormat="1" spans="3:3">
      <c r="C2487" s="38"/>
    </row>
    <row r="2488" s="22" customFormat="1" spans="3:3">
      <c r="C2488" s="38"/>
    </row>
    <row r="2489" s="22" customFormat="1" spans="3:3">
      <c r="C2489" s="38"/>
    </row>
    <row r="2490" s="22" customFormat="1" spans="3:3">
      <c r="C2490" s="38"/>
    </row>
    <row r="2491" s="22" customFormat="1" spans="3:3">
      <c r="C2491" s="38"/>
    </row>
    <row r="2492" s="22" customFormat="1" spans="3:3">
      <c r="C2492" s="38"/>
    </row>
    <row r="2493" s="22" customFormat="1" spans="3:3">
      <c r="C2493" s="38"/>
    </row>
    <row r="2494" s="22" customFormat="1" spans="3:3">
      <c r="C2494" s="38"/>
    </row>
    <row r="2495" s="22" customFormat="1" spans="3:3">
      <c r="C2495" s="38"/>
    </row>
    <row r="2496" s="22" customFormat="1" spans="3:3">
      <c r="C2496" s="38"/>
    </row>
    <row r="2497" s="22" customFormat="1" spans="3:3">
      <c r="C2497" s="38"/>
    </row>
    <row r="2498" s="22" customFormat="1" spans="3:3">
      <c r="C2498" s="38"/>
    </row>
    <row r="2499" s="22" customFormat="1" spans="3:3">
      <c r="C2499" s="38"/>
    </row>
    <row r="2500" s="22" customFormat="1" spans="3:3">
      <c r="C2500" s="38"/>
    </row>
    <row r="2501" s="22" customFormat="1" spans="3:3">
      <c r="C2501" s="38"/>
    </row>
    <row r="2502" s="22" customFormat="1" spans="3:3">
      <c r="C2502" s="38"/>
    </row>
    <row r="2503" s="22" customFormat="1" spans="3:3">
      <c r="C2503" s="38"/>
    </row>
    <row r="2504" s="22" customFormat="1" spans="3:3">
      <c r="C2504" s="38"/>
    </row>
    <row r="2505" s="22" customFormat="1" spans="3:3">
      <c r="C2505" s="38"/>
    </row>
    <row r="2506" s="22" customFormat="1" spans="3:3">
      <c r="C2506" s="38"/>
    </row>
    <row r="2507" s="22" customFormat="1" spans="3:3">
      <c r="C2507" s="38"/>
    </row>
    <row r="2508" s="22" customFormat="1" spans="3:3">
      <c r="C2508" s="38"/>
    </row>
    <row r="2509" s="22" customFormat="1" spans="3:3">
      <c r="C2509" s="38"/>
    </row>
    <row r="2510" s="22" customFormat="1" spans="3:3">
      <c r="C2510" s="38"/>
    </row>
    <row r="2511" s="22" customFormat="1" spans="3:3">
      <c r="C2511" s="38"/>
    </row>
    <row r="2512" s="22" customFormat="1" spans="3:3">
      <c r="C2512" s="38"/>
    </row>
    <row r="2513" s="22" customFormat="1" spans="3:3">
      <c r="C2513" s="38"/>
    </row>
    <row r="2514" s="22" customFormat="1" spans="3:3">
      <c r="C2514" s="38"/>
    </row>
    <row r="2515" s="22" customFormat="1" spans="3:3">
      <c r="C2515" s="38"/>
    </row>
    <row r="2516" s="22" customFormat="1" spans="3:3">
      <c r="C2516" s="38"/>
    </row>
    <row r="2517" s="22" customFormat="1" spans="3:3">
      <c r="C2517" s="38"/>
    </row>
    <row r="2518" s="22" customFormat="1" spans="3:3">
      <c r="C2518" s="38"/>
    </row>
    <row r="2519" s="22" customFormat="1" spans="3:3">
      <c r="C2519" s="38"/>
    </row>
    <row r="2520" s="22" customFormat="1" spans="3:3">
      <c r="C2520" s="38"/>
    </row>
    <row r="2521" s="22" customFormat="1" spans="3:3">
      <c r="C2521" s="38"/>
    </row>
    <row r="2522" s="22" customFormat="1" spans="3:3">
      <c r="C2522" s="38"/>
    </row>
    <row r="2523" s="22" customFormat="1" spans="3:3">
      <c r="C2523" s="38"/>
    </row>
    <row r="2524" s="22" customFormat="1" spans="3:3">
      <c r="C2524" s="38"/>
    </row>
    <row r="2525" s="22" customFormat="1" spans="3:3">
      <c r="C2525" s="38"/>
    </row>
    <row r="2526" s="22" customFormat="1" spans="3:3">
      <c r="C2526" s="38"/>
    </row>
    <row r="2527" s="22" customFormat="1" spans="3:3">
      <c r="C2527" s="38"/>
    </row>
    <row r="2528" s="22" customFormat="1" spans="3:3">
      <c r="C2528" s="38"/>
    </row>
    <row r="2529" s="22" customFormat="1" spans="3:3">
      <c r="C2529" s="38"/>
    </row>
    <row r="2530" s="22" customFormat="1" spans="3:3">
      <c r="C2530" s="38"/>
    </row>
    <row r="2531" s="22" customFormat="1" spans="3:3">
      <c r="C2531" s="38"/>
    </row>
    <row r="2532" s="22" customFormat="1" spans="3:3">
      <c r="C2532" s="38"/>
    </row>
    <row r="2533" s="22" customFormat="1" spans="3:3">
      <c r="C2533" s="38"/>
    </row>
    <row r="2534" s="22" customFormat="1" spans="3:3">
      <c r="C2534" s="38"/>
    </row>
    <row r="2535" s="22" customFormat="1" spans="3:3">
      <c r="C2535" s="38"/>
    </row>
    <row r="2536" s="22" customFormat="1" spans="3:3">
      <c r="C2536" s="38"/>
    </row>
    <row r="2537" s="22" customFormat="1" spans="3:3">
      <c r="C2537" s="38"/>
    </row>
    <row r="2538" s="22" customFormat="1" spans="3:3">
      <c r="C2538" s="38"/>
    </row>
    <row r="2539" s="22" customFormat="1" spans="3:3">
      <c r="C2539" s="38"/>
    </row>
    <row r="2540" s="22" customFormat="1" spans="3:3">
      <c r="C2540" s="38"/>
    </row>
    <row r="2541" s="22" customFormat="1" spans="3:3">
      <c r="C2541" s="38"/>
    </row>
    <row r="2542" s="22" customFormat="1" spans="3:3">
      <c r="C2542" s="38"/>
    </row>
    <row r="2543" s="22" customFormat="1" spans="3:3">
      <c r="C2543" s="38"/>
    </row>
    <row r="2544" s="22" customFormat="1" spans="3:3">
      <c r="C2544" s="38"/>
    </row>
    <row r="2545" s="22" customFormat="1" spans="3:3">
      <c r="C2545" s="38"/>
    </row>
    <row r="2546" s="22" customFormat="1" spans="3:3">
      <c r="C2546" s="38"/>
    </row>
    <row r="2547" s="22" customFormat="1" spans="3:3">
      <c r="C2547" s="38"/>
    </row>
    <row r="2548" s="22" customFormat="1" spans="3:3">
      <c r="C2548" s="38"/>
    </row>
    <row r="2549" s="22" customFormat="1" spans="3:3">
      <c r="C2549" s="38"/>
    </row>
    <row r="2550" s="22" customFormat="1" spans="3:3">
      <c r="C2550" s="38"/>
    </row>
    <row r="2551" s="22" customFormat="1" spans="3:3">
      <c r="C2551" s="38"/>
    </row>
    <row r="2552" s="22" customFormat="1" spans="3:3">
      <c r="C2552" s="38"/>
    </row>
    <row r="2553" s="22" customFormat="1" spans="3:3">
      <c r="C2553" s="38"/>
    </row>
    <row r="2554" s="22" customFormat="1" spans="3:3">
      <c r="C2554" s="38"/>
    </row>
    <row r="2555" s="22" customFormat="1" spans="3:3">
      <c r="C2555" s="38"/>
    </row>
    <row r="2556" s="22" customFormat="1" spans="3:3">
      <c r="C2556" s="38"/>
    </row>
    <row r="2557" s="22" customFormat="1" spans="3:3">
      <c r="C2557" s="38"/>
    </row>
    <row r="2558" s="22" customFormat="1" spans="3:3">
      <c r="C2558" s="38"/>
    </row>
    <row r="2559" s="22" customFormat="1" spans="3:3">
      <c r="C2559" s="38"/>
    </row>
    <row r="2560" s="22" customFormat="1" spans="3:3">
      <c r="C2560" s="38"/>
    </row>
    <row r="2561" s="22" customFormat="1" spans="3:3">
      <c r="C2561" s="38"/>
    </row>
    <row r="2562" s="22" customFormat="1" spans="3:3">
      <c r="C2562" s="38"/>
    </row>
    <row r="2563" s="22" customFormat="1" spans="3:3">
      <c r="C2563" s="38"/>
    </row>
    <row r="2564" s="22" customFormat="1" spans="3:3">
      <c r="C2564" s="38"/>
    </row>
    <row r="2565" s="22" customFormat="1" spans="3:3">
      <c r="C2565" s="38"/>
    </row>
    <row r="2566" s="22" customFormat="1" spans="3:3">
      <c r="C2566" s="38"/>
    </row>
    <row r="2567" s="22" customFormat="1" spans="3:3">
      <c r="C2567" s="38"/>
    </row>
    <row r="2568" s="22" customFormat="1" spans="3:3">
      <c r="C2568" s="38"/>
    </row>
    <row r="2569" s="22" customFormat="1" spans="3:3">
      <c r="C2569" s="38"/>
    </row>
    <row r="2570" s="22" customFormat="1" spans="3:3">
      <c r="C2570" s="38"/>
    </row>
    <row r="2571" s="22" customFormat="1" spans="3:3">
      <c r="C2571" s="38"/>
    </row>
    <row r="2572" s="22" customFormat="1" spans="3:3">
      <c r="C2572" s="38"/>
    </row>
    <row r="2573" s="22" customFormat="1" spans="3:3">
      <c r="C2573" s="38"/>
    </row>
    <row r="2574" s="22" customFormat="1" spans="3:3">
      <c r="C2574" s="38"/>
    </row>
    <row r="2575" s="22" customFormat="1" spans="3:3">
      <c r="C2575" s="38"/>
    </row>
    <row r="2576" s="22" customFormat="1" spans="3:3">
      <c r="C2576" s="38"/>
    </row>
    <row r="2577" s="22" customFormat="1" spans="3:3">
      <c r="C2577" s="38"/>
    </row>
    <row r="2578" s="22" customFormat="1" spans="3:3">
      <c r="C2578" s="38"/>
    </row>
    <row r="2579" s="22" customFormat="1" spans="3:3">
      <c r="C2579" s="38"/>
    </row>
    <row r="2580" s="22" customFormat="1" spans="3:3">
      <c r="C2580" s="38"/>
    </row>
    <row r="2581" s="22" customFormat="1" spans="3:3">
      <c r="C2581" s="38"/>
    </row>
    <row r="2582" s="22" customFormat="1" spans="3:3">
      <c r="C2582" s="38"/>
    </row>
    <row r="2583" s="22" customFormat="1" spans="3:3">
      <c r="C2583" s="38"/>
    </row>
    <row r="2584" s="22" customFormat="1" spans="3:3">
      <c r="C2584" s="38"/>
    </row>
    <row r="2585" s="22" customFormat="1" spans="3:3">
      <c r="C2585" s="38"/>
    </row>
    <row r="2586" s="22" customFormat="1" spans="3:3">
      <c r="C2586" s="38"/>
    </row>
    <row r="2587" s="22" customFormat="1" spans="3:3">
      <c r="C2587" s="38"/>
    </row>
    <row r="2588" s="22" customFormat="1" spans="3:3">
      <c r="C2588" s="38"/>
    </row>
    <row r="2589" s="22" customFormat="1" spans="3:3">
      <c r="C2589" s="38"/>
    </row>
    <row r="2590" s="22" customFormat="1" spans="3:3">
      <c r="C2590" s="38"/>
    </row>
    <row r="2591" s="22" customFormat="1" spans="3:3">
      <c r="C2591" s="38"/>
    </row>
    <row r="2592" s="22" customFormat="1" spans="3:3">
      <c r="C2592" s="38"/>
    </row>
    <row r="2593" s="22" customFormat="1" spans="3:3">
      <c r="C2593" s="38"/>
    </row>
    <row r="2594" s="22" customFormat="1" spans="3:3">
      <c r="C2594" s="38"/>
    </row>
    <row r="2595" s="22" customFormat="1" spans="3:3">
      <c r="C2595" s="38"/>
    </row>
    <row r="2596" s="22" customFormat="1" spans="3:3">
      <c r="C2596" s="38"/>
    </row>
    <row r="2597" s="22" customFormat="1" spans="3:3">
      <c r="C2597" s="38"/>
    </row>
    <row r="2598" s="22" customFormat="1" spans="3:3">
      <c r="C2598" s="38"/>
    </row>
    <row r="2599" s="22" customFormat="1" spans="3:3">
      <c r="C2599" s="38"/>
    </row>
    <row r="2600" s="22" customFormat="1" spans="3:3">
      <c r="C2600" s="38"/>
    </row>
    <row r="2601" s="22" customFormat="1" spans="3:3">
      <c r="C2601" s="38"/>
    </row>
    <row r="2602" s="22" customFormat="1" spans="3:3">
      <c r="C2602" s="38"/>
    </row>
    <row r="2603" s="22" customFormat="1" spans="3:3">
      <c r="C2603" s="38"/>
    </row>
    <row r="2604" s="22" customFormat="1" spans="3:3">
      <c r="C2604" s="38"/>
    </row>
    <row r="2605" s="22" customFormat="1" spans="3:3">
      <c r="C2605" s="38"/>
    </row>
    <row r="2606" s="22" customFormat="1" spans="3:3">
      <c r="C2606" s="38"/>
    </row>
    <row r="2607" s="22" customFormat="1" spans="3:3">
      <c r="C2607" s="38"/>
    </row>
    <row r="2608" s="22" customFormat="1" spans="3:3">
      <c r="C2608" s="38"/>
    </row>
    <row r="2609" s="22" customFormat="1" spans="3:3">
      <c r="C2609" s="38"/>
    </row>
    <row r="2610" s="22" customFormat="1" spans="3:3">
      <c r="C2610" s="38"/>
    </row>
    <row r="2611" s="22" customFormat="1" spans="3:3">
      <c r="C2611" s="38"/>
    </row>
    <row r="2612" s="22" customFormat="1" spans="3:3">
      <c r="C2612" s="38"/>
    </row>
    <row r="2613" s="22" customFormat="1" spans="3:3">
      <c r="C2613" s="38"/>
    </row>
    <row r="2614" s="22" customFormat="1" spans="3:3">
      <c r="C2614" s="38"/>
    </row>
    <row r="2615" s="22" customFormat="1" spans="3:3">
      <c r="C2615" s="38"/>
    </row>
    <row r="2616" s="22" customFormat="1" spans="3:3">
      <c r="C2616" s="38"/>
    </row>
    <row r="2617" s="22" customFormat="1" spans="3:3">
      <c r="C2617" s="38"/>
    </row>
    <row r="2618" s="22" customFormat="1" spans="3:3">
      <c r="C2618" s="38"/>
    </row>
    <row r="2619" s="22" customFormat="1" spans="3:3">
      <c r="C2619" s="38"/>
    </row>
    <row r="2620" s="22" customFormat="1" spans="3:3">
      <c r="C2620" s="38"/>
    </row>
    <row r="2621" s="22" customFormat="1" spans="3:3">
      <c r="C2621" s="38"/>
    </row>
    <row r="2622" s="22" customFormat="1" spans="3:3">
      <c r="C2622" s="38"/>
    </row>
    <row r="2623" s="22" customFormat="1" spans="3:3">
      <c r="C2623" s="38"/>
    </row>
    <row r="2624" s="22" customFormat="1" spans="3:3">
      <c r="C2624" s="38"/>
    </row>
    <row r="2625" s="22" customFormat="1" spans="3:3">
      <c r="C2625" s="38"/>
    </row>
    <row r="2626" s="22" customFormat="1" spans="3:3">
      <c r="C2626" s="38"/>
    </row>
    <row r="2627" s="22" customFormat="1" spans="3:3">
      <c r="C2627" s="38"/>
    </row>
    <row r="2628" s="22" customFormat="1" spans="3:3">
      <c r="C2628" s="38"/>
    </row>
    <row r="2629" s="22" customFormat="1" spans="3:3">
      <c r="C2629" s="38"/>
    </row>
    <row r="2630" s="22" customFormat="1" spans="3:3">
      <c r="C2630" s="38"/>
    </row>
    <row r="2631" s="22" customFormat="1" spans="3:3">
      <c r="C2631" s="38"/>
    </row>
    <row r="2632" s="22" customFormat="1" spans="3:3">
      <c r="C2632" s="38"/>
    </row>
    <row r="2633" s="22" customFormat="1" spans="3:3">
      <c r="C2633" s="38"/>
    </row>
    <row r="2634" s="22" customFormat="1" spans="3:3">
      <c r="C2634" s="38"/>
    </row>
    <row r="2635" s="22" customFormat="1" spans="3:3">
      <c r="C2635" s="38"/>
    </row>
    <row r="2636" s="22" customFormat="1" spans="3:3">
      <c r="C2636" s="38"/>
    </row>
    <row r="2637" s="22" customFormat="1" spans="3:3">
      <c r="C2637" s="38"/>
    </row>
    <row r="2638" s="22" customFormat="1" spans="3:3">
      <c r="C2638" s="38"/>
    </row>
    <row r="2639" s="22" customFormat="1" spans="3:3">
      <c r="C2639" s="38"/>
    </row>
    <row r="2640" s="22" customFormat="1" spans="3:3">
      <c r="C2640" s="38"/>
    </row>
    <row r="2641" s="22" customFormat="1" spans="3:3">
      <c r="C2641" s="38"/>
    </row>
    <row r="2642" s="22" customFormat="1" spans="3:3">
      <c r="C2642" s="38"/>
    </row>
    <row r="2643" s="22" customFormat="1" spans="3:3">
      <c r="C2643" s="38"/>
    </row>
    <row r="2644" s="22" customFormat="1" spans="3:3">
      <c r="C2644" s="38"/>
    </row>
    <row r="2645" s="22" customFormat="1" spans="3:3">
      <c r="C2645" s="38"/>
    </row>
    <row r="2646" s="22" customFormat="1" spans="3:3">
      <c r="C2646" s="38"/>
    </row>
    <row r="2647" s="22" customFormat="1" spans="3:3">
      <c r="C2647" s="38"/>
    </row>
    <row r="2648" s="22" customFormat="1" spans="3:3">
      <c r="C2648" s="38"/>
    </row>
    <row r="2649" s="22" customFormat="1" spans="3:3">
      <c r="C2649" s="38"/>
    </row>
    <row r="2650" s="22" customFormat="1" spans="3:3">
      <c r="C2650" s="38"/>
    </row>
    <row r="2651" s="22" customFormat="1" spans="3:3">
      <c r="C2651" s="38"/>
    </row>
    <row r="2652" s="22" customFormat="1" spans="3:3">
      <c r="C2652" s="38"/>
    </row>
    <row r="2653" s="22" customFormat="1" spans="3:3">
      <c r="C2653" s="38"/>
    </row>
    <row r="2654" s="22" customFormat="1" spans="3:3">
      <c r="C2654" s="38"/>
    </row>
    <row r="2655" s="22" customFormat="1" spans="3:3">
      <c r="C2655" s="38"/>
    </row>
    <row r="2656" s="22" customFormat="1" spans="3:3">
      <c r="C2656" s="38"/>
    </row>
    <row r="2657" s="22" customFormat="1" spans="3:3">
      <c r="C2657" s="38"/>
    </row>
    <row r="2658" s="22" customFormat="1" spans="3:3">
      <c r="C2658" s="38"/>
    </row>
    <row r="2659" s="22" customFormat="1" spans="3:3">
      <c r="C2659" s="38"/>
    </row>
    <row r="2660" s="22" customFormat="1" spans="3:3">
      <c r="C2660" s="38"/>
    </row>
    <row r="2661" s="22" customFormat="1" spans="3:3">
      <c r="C2661" s="38"/>
    </row>
    <row r="2662" s="22" customFormat="1" spans="3:3">
      <c r="C2662" s="38"/>
    </row>
    <row r="2663" s="22" customFormat="1" spans="3:3">
      <c r="C2663" s="38"/>
    </row>
    <row r="2664" s="22" customFormat="1" spans="3:3">
      <c r="C2664" s="38"/>
    </row>
    <row r="2665" s="22" customFormat="1" spans="3:3">
      <c r="C2665" s="38"/>
    </row>
    <row r="2666" s="22" customFormat="1" spans="3:3">
      <c r="C2666" s="38"/>
    </row>
    <row r="2667" s="22" customFormat="1" spans="3:3">
      <c r="C2667" s="38"/>
    </row>
    <row r="2668" s="22" customFormat="1" spans="3:3">
      <c r="C2668" s="38"/>
    </row>
    <row r="2669" s="22" customFormat="1" spans="3:3">
      <c r="C2669" s="38"/>
    </row>
    <row r="2670" s="22" customFormat="1" spans="3:3">
      <c r="C2670" s="38"/>
    </row>
    <row r="2671" s="22" customFormat="1" spans="3:3">
      <c r="C2671" s="38"/>
    </row>
    <row r="2672" s="22" customFormat="1" spans="3:3">
      <c r="C2672" s="38"/>
    </row>
    <row r="2673" s="22" customFormat="1" spans="3:3">
      <c r="C2673" s="38"/>
    </row>
    <row r="2674" s="22" customFormat="1" spans="3:3">
      <c r="C2674" s="38"/>
    </row>
    <row r="2675" s="22" customFormat="1" spans="3:3">
      <c r="C2675" s="38"/>
    </row>
    <row r="2676" s="22" customFormat="1" spans="3:3">
      <c r="C2676" s="38"/>
    </row>
    <row r="2677" s="22" customFormat="1" spans="3:3">
      <c r="C2677" s="38"/>
    </row>
    <row r="2678" s="22" customFormat="1" spans="3:3">
      <c r="C2678" s="38"/>
    </row>
    <row r="2679" s="22" customFormat="1" spans="3:3">
      <c r="C2679" s="38"/>
    </row>
    <row r="2680" s="22" customFormat="1" spans="3:3">
      <c r="C2680" s="38"/>
    </row>
    <row r="2681" s="22" customFormat="1" spans="3:3">
      <c r="C2681" s="38"/>
    </row>
    <row r="2682" s="22" customFormat="1" spans="3:3">
      <c r="C2682" s="38"/>
    </row>
    <row r="2683" s="22" customFormat="1" spans="3:3">
      <c r="C2683" s="38"/>
    </row>
    <row r="2684" s="22" customFormat="1" spans="3:3">
      <c r="C2684" s="38"/>
    </row>
    <row r="2685" s="22" customFormat="1" spans="3:3">
      <c r="C2685" s="38"/>
    </row>
    <row r="2686" s="22" customFormat="1" spans="3:3">
      <c r="C2686" s="38"/>
    </row>
    <row r="2687" s="22" customFormat="1" spans="3:3">
      <c r="C2687" s="38"/>
    </row>
    <row r="2688" s="22" customFormat="1" spans="3:3">
      <c r="C2688" s="38"/>
    </row>
    <row r="2689" s="22" customFormat="1" spans="3:3">
      <c r="C2689" s="38"/>
    </row>
    <row r="2690" s="22" customFormat="1" spans="3:3">
      <c r="C2690" s="38"/>
    </row>
    <row r="2691" s="22" customFormat="1" spans="3:3">
      <c r="C2691" s="38"/>
    </row>
    <row r="2692" s="22" customFormat="1" spans="3:3">
      <c r="C2692" s="38"/>
    </row>
    <row r="2693" s="22" customFormat="1" spans="3:3">
      <c r="C2693" s="38"/>
    </row>
    <row r="2694" s="22" customFormat="1" spans="3:3">
      <c r="C2694" s="38"/>
    </row>
    <row r="2695" s="22" customFormat="1" spans="3:3">
      <c r="C2695" s="38"/>
    </row>
    <row r="2696" s="22" customFormat="1" spans="3:3">
      <c r="C2696" s="38"/>
    </row>
    <row r="2697" s="22" customFormat="1" spans="3:3">
      <c r="C2697" s="38"/>
    </row>
    <row r="2698" s="22" customFormat="1" spans="3:3">
      <c r="C2698" s="38"/>
    </row>
    <row r="2699" s="22" customFormat="1" spans="3:3">
      <c r="C2699" s="38"/>
    </row>
    <row r="2700" s="22" customFormat="1" spans="3:3">
      <c r="C2700" s="38"/>
    </row>
    <row r="2701" s="22" customFormat="1" spans="3:3">
      <c r="C2701" s="38"/>
    </row>
    <row r="2702" s="22" customFormat="1" spans="3:3">
      <c r="C2702" s="38"/>
    </row>
    <row r="2703" s="22" customFormat="1" spans="3:3">
      <c r="C2703" s="38"/>
    </row>
    <row r="2704" s="22" customFormat="1" spans="3:3">
      <c r="C2704" s="38"/>
    </row>
    <row r="2705" s="22" customFormat="1" spans="3:3">
      <c r="C2705" s="38"/>
    </row>
    <row r="2706" s="22" customFormat="1" spans="3:3">
      <c r="C2706" s="38"/>
    </row>
    <row r="2707" s="22" customFormat="1" spans="3:3">
      <c r="C2707" s="38"/>
    </row>
    <row r="2708" s="22" customFormat="1" spans="3:3">
      <c r="C2708" s="38"/>
    </row>
    <row r="2709" s="22" customFormat="1" spans="3:3">
      <c r="C2709" s="38"/>
    </row>
    <row r="2710" s="22" customFormat="1" spans="3:3">
      <c r="C2710" s="38"/>
    </row>
    <row r="2711" s="22" customFormat="1" spans="3:3">
      <c r="C2711" s="38"/>
    </row>
    <row r="2712" s="22" customFormat="1" spans="3:3">
      <c r="C2712" s="38"/>
    </row>
    <row r="2713" s="22" customFormat="1" spans="3:3">
      <c r="C2713" s="38"/>
    </row>
    <row r="2714" s="22" customFormat="1" spans="3:3">
      <c r="C2714" s="38"/>
    </row>
    <row r="2715" s="22" customFormat="1" spans="3:3">
      <c r="C2715" s="38"/>
    </row>
    <row r="2716" s="22" customFormat="1" spans="3:3">
      <c r="C2716" s="38"/>
    </row>
    <row r="2717" s="22" customFormat="1" spans="3:3">
      <c r="C2717" s="38"/>
    </row>
    <row r="2718" s="22" customFormat="1" spans="3:3">
      <c r="C2718" s="38"/>
    </row>
    <row r="2719" s="22" customFormat="1" spans="3:3">
      <c r="C2719" s="38"/>
    </row>
    <row r="2720" s="22" customFormat="1" spans="3:3">
      <c r="C2720" s="38"/>
    </row>
    <row r="2721" s="22" customFormat="1" spans="3:3">
      <c r="C2721" s="38"/>
    </row>
    <row r="2722" s="22" customFormat="1" spans="3:3">
      <c r="C2722" s="38"/>
    </row>
    <row r="2723" s="22" customFormat="1" spans="3:3">
      <c r="C2723" s="38"/>
    </row>
    <row r="2724" s="22" customFormat="1" spans="3:3">
      <c r="C2724" s="38"/>
    </row>
    <row r="2725" s="22" customFormat="1" spans="3:3">
      <c r="C2725" s="38"/>
    </row>
    <row r="2726" s="22" customFormat="1" spans="3:3">
      <c r="C2726" s="38"/>
    </row>
    <row r="2727" s="22" customFormat="1" spans="3:3">
      <c r="C2727" s="38"/>
    </row>
    <row r="2728" s="22" customFormat="1" spans="3:3">
      <c r="C2728" s="38"/>
    </row>
    <row r="2729" s="22" customFormat="1" spans="3:3">
      <c r="C2729" s="38"/>
    </row>
    <row r="2730" s="22" customFormat="1" spans="3:3">
      <c r="C2730" s="38"/>
    </row>
    <row r="2731" s="22" customFormat="1" spans="3:3">
      <c r="C2731" s="38"/>
    </row>
    <row r="2732" s="22" customFormat="1" spans="3:3">
      <c r="C2732" s="38"/>
    </row>
    <row r="2733" s="22" customFormat="1" spans="3:3">
      <c r="C2733" s="38"/>
    </row>
    <row r="2734" s="22" customFormat="1" spans="3:3">
      <c r="C2734" s="38"/>
    </row>
    <row r="2735" s="22" customFormat="1" spans="3:3">
      <c r="C2735" s="38"/>
    </row>
    <row r="2736" s="22" customFormat="1" spans="3:3">
      <c r="C2736" s="38"/>
    </row>
    <row r="2737" s="22" customFormat="1" spans="3:3">
      <c r="C2737" s="38"/>
    </row>
    <row r="2738" s="22" customFormat="1" spans="3:3">
      <c r="C2738" s="38"/>
    </row>
    <row r="2739" s="22" customFormat="1" spans="3:3">
      <c r="C2739" s="38"/>
    </row>
    <row r="2740" s="22" customFormat="1" spans="3:3">
      <c r="C2740" s="38"/>
    </row>
    <row r="2741" s="22" customFormat="1" spans="3:3">
      <c r="C2741" s="38"/>
    </row>
    <row r="2742" s="22" customFormat="1" spans="3:3">
      <c r="C2742" s="38"/>
    </row>
    <row r="2743" s="22" customFormat="1" spans="3:3">
      <c r="C2743" s="38"/>
    </row>
    <row r="2744" s="22" customFormat="1" spans="3:3">
      <c r="C2744" s="38"/>
    </row>
    <row r="2745" s="22" customFormat="1" spans="3:3">
      <c r="C2745" s="38"/>
    </row>
    <row r="2746" s="22" customFormat="1" spans="3:3">
      <c r="C2746" s="38"/>
    </row>
    <row r="2747" s="22" customFormat="1" spans="3:3">
      <c r="C2747" s="38"/>
    </row>
    <row r="2748" s="22" customFormat="1" spans="3:3">
      <c r="C2748" s="38"/>
    </row>
    <row r="2749" s="22" customFormat="1" spans="3:3">
      <c r="C2749" s="38"/>
    </row>
    <row r="2750" s="22" customFormat="1" spans="3:3">
      <c r="C2750" s="38"/>
    </row>
    <row r="2751" s="22" customFormat="1" spans="3:3">
      <c r="C2751" s="38"/>
    </row>
    <row r="2752" s="22" customFormat="1" spans="3:3">
      <c r="C2752" s="38"/>
    </row>
    <row r="2753" s="22" customFormat="1" spans="3:3">
      <c r="C2753" s="38"/>
    </row>
    <row r="2754" s="22" customFormat="1" spans="3:3">
      <c r="C2754" s="38"/>
    </row>
    <row r="2755" s="22" customFormat="1" spans="3:3">
      <c r="C2755" s="38"/>
    </row>
    <row r="2756" s="22" customFormat="1" spans="3:3">
      <c r="C2756" s="38"/>
    </row>
    <row r="2757" s="22" customFormat="1" spans="3:3">
      <c r="C2757" s="38"/>
    </row>
    <row r="2758" s="22" customFormat="1" spans="3:3">
      <c r="C2758" s="38"/>
    </row>
    <row r="2759" s="22" customFormat="1" spans="3:3">
      <c r="C2759" s="38"/>
    </row>
    <row r="2760" s="22" customFormat="1" spans="3:3">
      <c r="C2760" s="38"/>
    </row>
    <row r="2761" s="22" customFormat="1" spans="3:3">
      <c r="C2761" s="38"/>
    </row>
    <row r="2762" s="22" customFormat="1" spans="3:3">
      <c r="C2762" s="38"/>
    </row>
    <row r="2763" s="22" customFormat="1" spans="3:3">
      <c r="C2763" s="38"/>
    </row>
    <row r="2764" s="22" customFormat="1" spans="3:3">
      <c r="C2764" s="38"/>
    </row>
    <row r="2765" s="22" customFormat="1" spans="3:3">
      <c r="C2765" s="38"/>
    </row>
    <row r="2766" s="22" customFormat="1" spans="3:3">
      <c r="C2766" s="38"/>
    </row>
    <row r="2767" s="22" customFormat="1" spans="3:3">
      <c r="C2767" s="38"/>
    </row>
    <row r="2768" s="22" customFormat="1" spans="3:3">
      <c r="C2768" s="38"/>
    </row>
    <row r="2769" s="22" customFormat="1" spans="3:3">
      <c r="C2769" s="38"/>
    </row>
    <row r="2770" s="22" customFormat="1" spans="3:3">
      <c r="C2770" s="38"/>
    </row>
    <row r="2771" s="22" customFormat="1" spans="3:3">
      <c r="C2771" s="38"/>
    </row>
    <row r="2772" s="22" customFormat="1" spans="3:3">
      <c r="C2772" s="38"/>
    </row>
    <row r="2773" s="22" customFormat="1" spans="3:3">
      <c r="C2773" s="38"/>
    </row>
    <row r="2774" s="22" customFormat="1" spans="3:3">
      <c r="C2774" s="38"/>
    </row>
    <row r="2775" s="22" customFormat="1" spans="3:3">
      <c r="C2775" s="38"/>
    </row>
    <row r="2776" s="22" customFormat="1" spans="3:3">
      <c r="C2776" s="38"/>
    </row>
    <row r="2777" s="22" customFormat="1" spans="3:3">
      <c r="C2777" s="38"/>
    </row>
    <row r="2778" s="22" customFormat="1" spans="3:3">
      <c r="C2778" s="38"/>
    </row>
    <row r="2779" s="22" customFormat="1" spans="3:3">
      <c r="C2779" s="38"/>
    </row>
    <row r="2780" s="22" customFormat="1" spans="3:3">
      <c r="C2780" s="38"/>
    </row>
    <row r="2781" s="22" customFormat="1" spans="3:3">
      <c r="C2781" s="38"/>
    </row>
    <row r="2782" s="22" customFormat="1" spans="3:3">
      <c r="C2782" s="38"/>
    </row>
    <row r="2783" s="22" customFormat="1" spans="3:3">
      <c r="C2783" s="38"/>
    </row>
    <row r="2784" s="22" customFormat="1" spans="3:3">
      <c r="C2784" s="38"/>
    </row>
    <row r="2785" s="22" customFormat="1" spans="3:3">
      <c r="C2785" s="38"/>
    </row>
    <row r="2786" s="22" customFormat="1" spans="3:3">
      <c r="C2786" s="38"/>
    </row>
    <row r="2787" s="22" customFormat="1" spans="3:3">
      <c r="C2787" s="38"/>
    </row>
    <row r="2788" s="22" customFormat="1" spans="3:3">
      <c r="C2788" s="38"/>
    </row>
    <row r="2789" s="22" customFormat="1" spans="3:3">
      <c r="C2789" s="38"/>
    </row>
    <row r="2790" s="22" customFormat="1" spans="3:3">
      <c r="C2790" s="38"/>
    </row>
    <row r="2791" s="22" customFormat="1" spans="3:3">
      <c r="C2791" s="38"/>
    </row>
    <row r="2792" s="22" customFormat="1" spans="3:3">
      <c r="C2792" s="38"/>
    </row>
    <row r="2793" s="22" customFormat="1" spans="3:3">
      <c r="C2793" s="38"/>
    </row>
    <row r="2794" s="22" customFormat="1" spans="3:3">
      <c r="C2794" s="38"/>
    </row>
    <row r="2795" s="22" customFormat="1" spans="3:3">
      <c r="C2795" s="38"/>
    </row>
    <row r="2796" s="22" customFormat="1" spans="3:3">
      <c r="C2796" s="38"/>
    </row>
    <row r="2797" s="22" customFormat="1" spans="3:3">
      <c r="C2797" s="38"/>
    </row>
    <row r="2798" s="22" customFormat="1" spans="3:3">
      <c r="C2798" s="38"/>
    </row>
    <row r="2799" s="22" customFormat="1" spans="3:3">
      <c r="C2799" s="38"/>
    </row>
    <row r="2800" s="22" customFormat="1" spans="3:3">
      <c r="C2800" s="38"/>
    </row>
    <row r="2801" s="22" customFormat="1" spans="3:3">
      <c r="C2801" s="38"/>
    </row>
    <row r="2802" s="22" customFormat="1" spans="3:3">
      <c r="C2802" s="38"/>
    </row>
    <row r="2803" s="22" customFormat="1" spans="3:3">
      <c r="C2803" s="38"/>
    </row>
    <row r="2804" s="22" customFormat="1" spans="3:3">
      <c r="C2804" s="38"/>
    </row>
    <row r="2805" s="22" customFormat="1" spans="3:3">
      <c r="C2805" s="38"/>
    </row>
    <row r="2806" s="22" customFormat="1" spans="3:3">
      <c r="C2806" s="38"/>
    </row>
    <row r="2807" s="22" customFormat="1" spans="3:3">
      <c r="C2807" s="38"/>
    </row>
    <row r="2808" s="22" customFormat="1" spans="3:3">
      <c r="C2808" s="38"/>
    </row>
    <row r="2809" s="22" customFormat="1" spans="3:3">
      <c r="C2809" s="38"/>
    </row>
    <row r="2810" s="22" customFormat="1" spans="3:3">
      <c r="C2810" s="38"/>
    </row>
    <row r="2811" s="22" customFormat="1" spans="3:3">
      <c r="C2811" s="38"/>
    </row>
    <row r="2812" s="22" customFormat="1" spans="3:3">
      <c r="C2812" s="38"/>
    </row>
    <row r="2813" s="22" customFormat="1" spans="3:3">
      <c r="C2813" s="38"/>
    </row>
    <row r="2814" s="22" customFormat="1" spans="3:3">
      <c r="C2814" s="38"/>
    </row>
    <row r="2815" s="22" customFormat="1" spans="3:3">
      <c r="C2815" s="38"/>
    </row>
    <row r="2816" s="22" customFormat="1" spans="3:3">
      <c r="C2816" s="38"/>
    </row>
    <row r="2817" s="22" customFormat="1" spans="3:3">
      <c r="C2817" s="38"/>
    </row>
    <row r="2818" s="22" customFormat="1" spans="3:3">
      <c r="C2818" s="38"/>
    </row>
    <row r="2819" s="22" customFormat="1" spans="3:3">
      <c r="C2819" s="38"/>
    </row>
    <row r="2820" s="22" customFormat="1" spans="3:3">
      <c r="C2820" s="38"/>
    </row>
    <row r="2821" s="22" customFormat="1" spans="3:3">
      <c r="C2821" s="38"/>
    </row>
    <row r="2822" s="22" customFormat="1" spans="3:3">
      <c r="C2822" s="38"/>
    </row>
    <row r="2823" s="22" customFormat="1" spans="3:3">
      <c r="C2823" s="38"/>
    </row>
    <row r="2824" s="22" customFormat="1" spans="3:3">
      <c r="C2824" s="38"/>
    </row>
    <row r="2825" s="22" customFormat="1" spans="3:3">
      <c r="C2825" s="38"/>
    </row>
    <row r="2826" s="22" customFormat="1" spans="3:3">
      <c r="C2826" s="38"/>
    </row>
    <row r="2827" s="22" customFormat="1" spans="3:3">
      <c r="C2827" s="38"/>
    </row>
    <row r="2828" s="22" customFormat="1" spans="3:3">
      <c r="C2828" s="38"/>
    </row>
    <row r="2829" s="22" customFormat="1" spans="3:3">
      <c r="C2829" s="38"/>
    </row>
    <row r="2830" s="22" customFormat="1" spans="3:3">
      <c r="C2830" s="38"/>
    </row>
    <row r="2831" s="22" customFormat="1" spans="3:3">
      <c r="C2831" s="38"/>
    </row>
    <row r="2832" s="22" customFormat="1" spans="3:3">
      <c r="C2832" s="38"/>
    </row>
    <row r="2833" s="22" customFormat="1" spans="3:3">
      <c r="C2833" s="38"/>
    </row>
    <row r="2834" s="22" customFormat="1" spans="3:3">
      <c r="C2834" s="38"/>
    </row>
    <row r="2835" s="22" customFormat="1" spans="3:3">
      <c r="C2835" s="38"/>
    </row>
    <row r="2836" s="22" customFormat="1" spans="3:3">
      <c r="C2836" s="38"/>
    </row>
    <row r="2837" s="22" customFormat="1" spans="3:3">
      <c r="C2837" s="38"/>
    </row>
    <row r="2838" s="22" customFormat="1" spans="3:3">
      <c r="C2838" s="38"/>
    </row>
    <row r="2839" s="22" customFormat="1" spans="3:3">
      <c r="C2839" s="38"/>
    </row>
    <row r="2840" s="22" customFormat="1" spans="3:3">
      <c r="C2840" s="38"/>
    </row>
    <row r="2841" s="22" customFormat="1" spans="3:3">
      <c r="C2841" s="38"/>
    </row>
    <row r="2842" s="22" customFormat="1" spans="3:3">
      <c r="C2842" s="38"/>
    </row>
    <row r="2843" s="22" customFormat="1" spans="3:3">
      <c r="C2843" s="38"/>
    </row>
    <row r="2844" s="22" customFormat="1" spans="3:3">
      <c r="C2844" s="38"/>
    </row>
    <row r="2845" s="22" customFormat="1" spans="3:3">
      <c r="C2845" s="38"/>
    </row>
    <row r="2846" s="22" customFormat="1" spans="3:3">
      <c r="C2846" s="38"/>
    </row>
    <row r="2847" s="22" customFormat="1" spans="3:3">
      <c r="C2847" s="38"/>
    </row>
    <row r="2848" s="22" customFormat="1" spans="3:3">
      <c r="C2848" s="38"/>
    </row>
    <row r="2849" s="22" customFormat="1" spans="3:3">
      <c r="C2849" s="38"/>
    </row>
    <row r="2850" s="22" customFormat="1" spans="3:3">
      <c r="C2850" s="38"/>
    </row>
    <row r="2851" s="22" customFormat="1" spans="3:3">
      <c r="C2851" s="38"/>
    </row>
    <row r="2852" s="22" customFormat="1" spans="3:3">
      <c r="C2852" s="38"/>
    </row>
    <row r="2853" s="22" customFormat="1" spans="3:3">
      <c r="C2853" s="38"/>
    </row>
    <row r="2854" s="22" customFormat="1" spans="3:3">
      <c r="C2854" s="38"/>
    </row>
    <row r="2855" s="22" customFormat="1" spans="3:3">
      <c r="C2855" s="38"/>
    </row>
    <row r="2856" s="22" customFormat="1" spans="3:3">
      <c r="C2856" s="38"/>
    </row>
    <row r="2857" s="22" customFormat="1" spans="3:3">
      <c r="C2857" s="38"/>
    </row>
    <row r="2858" s="22" customFormat="1" spans="3:3">
      <c r="C2858" s="38"/>
    </row>
    <row r="2859" s="22" customFormat="1" spans="3:3">
      <c r="C2859" s="38"/>
    </row>
    <row r="2860" s="22" customFormat="1" spans="3:3">
      <c r="C2860" s="38"/>
    </row>
    <row r="2861" s="22" customFormat="1" spans="3:3">
      <c r="C2861" s="38"/>
    </row>
    <row r="2862" s="22" customFormat="1" spans="3:3">
      <c r="C2862" s="38"/>
    </row>
    <row r="2863" s="22" customFormat="1" spans="3:3">
      <c r="C2863" s="38"/>
    </row>
    <row r="2864" s="22" customFormat="1" spans="3:3">
      <c r="C2864" s="38"/>
    </row>
    <row r="2865" s="22" customFormat="1" spans="3:3">
      <c r="C2865" s="38"/>
    </row>
    <row r="2866" s="22" customFormat="1" spans="3:3">
      <c r="C2866" s="38"/>
    </row>
    <row r="2867" s="22" customFormat="1" spans="3:3">
      <c r="C2867" s="38"/>
    </row>
    <row r="2868" s="22" customFormat="1" spans="3:3">
      <c r="C2868" s="38"/>
    </row>
    <row r="2869" s="22" customFormat="1" spans="3:3">
      <c r="C2869" s="38"/>
    </row>
    <row r="2870" s="22" customFormat="1" spans="3:3">
      <c r="C2870" s="38"/>
    </row>
    <row r="2871" s="22" customFormat="1" spans="3:3">
      <c r="C2871" s="38"/>
    </row>
    <row r="2872" s="22" customFormat="1" spans="3:3">
      <c r="C2872" s="38"/>
    </row>
    <row r="2873" s="22" customFormat="1" spans="3:3">
      <c r="C2873" s="38"/>
    </row>
    <row r="2874" s="22" customFormat="1" spans="3:3">
      <c r="C2874" s="38"/>
    </row>
    <row r="2875" s="22" customFormat="1" spans="3:3">
      <c r="C2875" s="38"/>
    </row>
    <row r="2876" s="22" customFormat="1" spans="3:3">
      <c r="C2876" s="38"/>
    </row>
    <row r="2877" s="22" customFormat="1" spans="3:3">
      <c r="C2877" s="38"/>
    </row>
    <row r="2878" s="22" customFormat="1" spans="3:3">
      <c r="C2878" s="38"/>
    </row>
    <row r="2879" s="22" customFormat="1" spans="3:3">
      <c r="C2879" s="38"/>
    </row>
    <row r="2880" s="22" customFormat="1" spans="3:3">
      <c r="C2880" s="38"/>
    </row>
    <row r="2881" s="22" customFormat="1" spans="3:3">
      <c r="C2881" s="38"/>
    </row>
    <row r="2882" s="22" customFormat="1" spans="3:3">
      <c r="C2882" s="38"/>
    </row>
    <row r="2883" s="22" customFormat="1" spans="3:3">
      <c r="C2883" s="38"/>
    </row>
    <row r="2884" s="22" customFormat="1" spans="3:3">
      <c r="C2884" s="38"/>
    </row>
    <row r="2885" s="22" customFormat="1" spans="3:3">
      <c r="C2885" s="38"/>
    </row>
    <row r="2886" s="22" customFormat="1" spans="3:3">
      <c r="C2886" s="38"/>
    </row>
    <row r="2887" s="22" customFormat="1" spans="3:3">
      <c r="C2887" s="38"/>
    </row>
    <row r="2888" s="22" customFormat="1" spans="3:3">
      <c r="C2888" s="38"/>
    </row>
    <row r="2889" s="22" customFormat="1" spans="3:3">
      <c r="C2889" s="38"/>
    </row>
    <row r="2890" s="22" customFormat="1" spans="3:3">
      <c r="C2890" s="38"/>
    </row>
    <row r="2891" s="22" customFormat="1" spans="3:3">
      <c r="C2891" s="38"/>
    </row>
    <row r="2892" s="22" customFormat="1" spans="3:3">
      <c r="C2892" s="38"/>
    </row>
    <row r="2893" s="22" customFormat="1" spans="3:3">
      <c r="C2893" s="38"/>
    </row>
    <row r="2894" s="22" customFormat="1" spans="3:3">
      <c r="C2894" s="38"/>
    </row>
    <row r="2895" s="22" customFormat="1" spans="3:3">
      <c r="C2895" s="38"/>
    </row>
    <row r="2896" s="22" customFormat="1" spans="3:3">
      <c r="C2896" s="38"/>
    </row>
    <row r="2897" s="22" customFormat="1" spans="3:3">
      <c r="C2897" s="38"/>
    </row>
    <row r="2898" s="22" customFormat="1" spans="3:3">
      <c r="C2898" s="38"/>
    </row>
    <row r="2899" s="22" customFormat="1" spans="3:3">
      <c r="C2899" s="38"/>
    </row>
    <row r="2900" s="22" customFormat="1" spans="3:3">
      <c r="C2900" s="38"/>
    </row>
    <row r="2901" s="22" customFormat="1" spans="3:3">
      <c r="C2901" s="38"/>
    </row>
    <row r="2902" s="22" customFormat="1" spans="3:3">
      <c r="C2902" s="38"/>
    </row>
    <row r="2903" s="22" customFormat="1" spans="3:3">
      <c r="C2903" s="38"/>
    </row>
    <row r="2904" s="22" customFormat="1" spans="3:3">
      <c r="C2904" s="38"/>
    </row>
    <row r="2905" s="22" customFormat="1" spans="3:3">
      <c r="C2905" s="38"/>
    </row>
    <row r="2906" s="22" customFormat="1" spans="3:3">
      <c r="C2906" s="38"/>
    </row>
    <row r="2907" s="22" customFormat="1" spans="3:3">
      <c r="C2907" s="38"/>
    </row>
    <row r="2908" s="22" customFormat="1" spans="3:3">
      <c r="C2908" s="38"/>
    </row>
    <row r="2909" s="22" customFormat="1" spans="3:3">
      <c r="C2909" s="38"/>
    </row>
    <row r="2910" s="22" customFormat="1" spans="3:3">
      <c r="C2910" s="38"/>
    </row>
    <row r="2911" s="22" customFormat="1" spans="3:3">
      <c r="C2911" s="38"/>
    </row>
    <row r="2912" s="22" customFormat="1" spans="3:3">
      <c r="C2912" s="38"/>
    </row>
    <row r="2913" s="22" customFormat="1" spans="3:3">
      <c r="C2913" s="38"/>
    </row>
    <row r="2914" s="22" customFormat="1" spans="3:3">
      <c r="C2914" s="38"/>
    </row>
    <row r="2915" s="22" customFormat="1" spans="3:3">
      <c r="C2915" s="38"/>
    </row>
    <row r="2916" s="22" customFormat="1" spans="3:3">
      <c r="C2916" s="38"/>
    </row>
    <row r="2917" s="22" customFormat="1" spans="3:3">
      <c r="C2917" s="38"/>
    </row>
    <row r="2918" s="22" customFormat="1" spans="3:3">
      <c r="C2918" s="38"/>
    </row>
    <row r="2919" s="22" customFormat="1" spans="3:3">
      <c r="C2919" s="38"/>
    </row>
    <row r="2920" s="22" customFormat="1" spans="3:3">
      <c r="C2920" s="38"/>
    </row>
    <row r="2921" s="22" customFormat="1" spans="3:3">
      <c r="C2921" s="38"/>
    </row>
    <row r="2922" s="22" customFormat="1" spans="3:3">
      <c r="C2922" s="38"/>
    </row>
    <row r="2923" s="22" customFormat="1" spans="3:3">
      <c r="C2923" s="38"/>
    </row>
    <row r="2924" s="22" customFormat="1" spans="3:3">
      <c r="C2924" s="38"/>
    </row>
    <row r="2925" s="22" customFormat="1" spans="3:3">
      <c r="C2925" s="38"/>
    </row>
    <row r="2926" s="22" customFormat="1" spans="3:3">
      <c r="C2926" s="38"/>
    </row>
    <row r="2927" s="22" customFormat="1" spans="3:3">
      <c r="C2927" s="38"/>
    </row>
    <row r="2928" s="22" customFormat="1" spans="3:3">
      <c r="C2928" s="38"/>
    </row>
    <row r="2929" s="22" customFormat="1" spans="3:3">
      <c r="C2929" s="38"/>
    </row>
    <row r="2930" s="22" customFormat="1" spans="3:3">
      <c r="C2930" s="38"/>
    </row>
    <row r="2931" s="22" customFormat="1" spans="3:3">
      <c r="C2931" s="38"/>
    </row>
    <row r="2932" s="22" customFormat="1" spans="3:3">
      <c r="C2932" s="38"/>
    </row>
    <row r="2933" s="22" customFormat="1" spans="3:3">
      <c r="C2933" s="38"/>
    </row>
    <row r="2934" s="22" customFormat="1" spans="3:3">
      <c r="C2934" s="38"/>
    </row>
    <row r="2935" s="22" customFormat="1" spans="3:3">
      <c r="C2935" s="38"/>
    </row>
    <row r="2936" s="22" customFormat="1" spans="3:3">
      <c r="C2936" s="38"/>
    </row>
    <row r="2937" s="22" customFormat="1" spans="3:3">
      <c r="C2937" s="38"/>
    </row>
    <row r="2938" s="22" customFormat="1" spans="3:3">
      <c r="C2938" s="38"/>
    </row>
    <row r="2939" s="22" customFormat="1" spans="3:3">
      <c r="C2939" s="38"/>
    </row>
    <row r="2940" s="22" customFormat="1" spans="3:3">
      <c r="C2940" s="38"/>
    </row>
    <row r="2941" s="22" customFormat="1" spans="3:3">
      <c r="C2941" s="38"/>
    </row>
    <row r="2942" s="22" customFormat="1" spans="3:3">
      <c r="C2942" s="38"/>
    </row>
    <row r="2943" s="22" customFormat="1" spans="3:3">
      <c r="C2943" s="38"/>
    </row>
    <row r="2944" s="22" customFormat="1" spans="3:3">
      <c r="C2944" s="38"/>
    </row>
    <row r="2945" s="22" customFormat="1" spans="3:3">
      <c r="C2945" s="38"/>
    </row>
    <row r="2946" s="22" customFormat="1" spans="3:3">
      <c r="C2946" s="38"/>
    </row>
    <row r="2947" s="22" customFormat="1" spans="3:3">
      <c r="C2947" s="38"/>
    </row>
    <row r="2948" s="22" customFormat="1" spans="3:3">
      <c r="C2948" s="38"/>
    </row>
    <row r="2949" s="22" customFormat="1" spans="3:3">
      <c r="C2949" s="38"/>
    </row>
    <row r="2950" s="22" customFormat="1" spans="3:3">
      <c r="C2950" s="38"/>
    </row>
    <row r="2951" s="22" customFormat="1" spans="3:3">
      <c r="C2951" s="38"/>
    </row>
    <row r="2952" s="22" customFormat="1" spans="3:3">
      <c r="C2952" s="38"/>
    </row>
    <row r="2953" s="22" customFormat="1" spans="3:3">
      <c r="C2953" s="38"/>
    </row>
    <row r="2954" s="22" customFormat="1" spans="3:3">
      <c r="C2954" s="38"/>
    </row>
    <row r="2955" s="22" customFormat="1" spans="3:3">
      <c r="C2955" s="38"/>
    </row>
    <row r="2956" s="22" customFormat="1" spans="3:3">
      <c r="C2956" s="38"/>
    </row>
    <row r="2957" s="22" customFormat="1" spans="3:3">
      <c r="C2957" s="38"/>
    </row>
    <row r="2958" s="22" customFormat="1" spans="3:3">
      <c r="C2958" s="38"/>
    </row>
    <row r="2959" s="22" customFormat="1" spans="3:3">
      <c r="C2959" s="38"/>
    </row>
    <row r="2960" s="22" customFormat="1" spans="3:3">
      <c r="C2960" s="38"/>
    </row>
    <row r="2961" s="22" customFormat="1" spans="3:3">
      <c r="C2961" s="38"/>
    </row>
    <row r="2962" s="22" customFormat="1" spans="3:3">
      <c r="C2962" s="38"/>
    </row>
    <row r="2963" s="22" customFormat="1" spans="3:3">
      <c r="C2963" s="38"/>
    </row>
    <row r="2964" s="22" customFormat="1" spans="3:3">
      <c r="C2964" s="38"/>
    </row>
    <row r="2965" s="22" customFormat="1" spans="3:3">
      <c r="C2965" s="38"/>
    </row>
    <row r="2966" s="22" customFormat="1" spans="3:3">
      <c r="C2966" s="38"/>
    </row>
    <row r="2967" s="22" customFormat="1" spans="3:3">
      <c r="C2967" s="38"/>
    </row>
    <row r="2968" s="22" customFormat="1" spans="3:3">
      <c r="C2968" s="38"/>
    </row>
    <row r="2969" s="22" customFormat="1" spans="3:3">
      <c r="C2969" s="38"/>
    </row>
    <row r="2970" s="22" customFormat="1" spans="3:3">
      <c r="C2970" s="38"/>
    </row>
    <row r="2971" s="22" customFormat="1" spans="3:3">
      <c r="C2971" s="38"/>
    </row>
    <row r="2972" s="22" customFormat="1" spans="3:3">
      <c r="C2972" s="38"/>
    </row>
    <row r="2973" s="22" customFormat="1" spans="3:3">
      <c r="C2973" s="38"/>
    </row>
    <row r="2974" s="22" customFormat="1" spans="3:3">
      <c r="C2974" s="38"/>
    </row>
    <row r="2975" s="22" customFormat="1" spans="3:3">
      <c r="C2975" s="38"/>
    </row>
    <row r="2976" s="22" customFormat="1" spans="3:3">
      <c r="C2976" s="38"/>
    </row>
    <row r="2977" s="22" customFormat="1" spans="3:3">
      <c r="C2977" s="38"/>
    </row>
    <row r="2978" s="22" customFormat="1" spans="3:3">
      <c r="C2978" s="38"/>
    </row>
    <row r="2979" s="22" customFormat="1" spans="3:3">
      <c r="C2979" s="38"/>
    </row>
    <row r="2980" s="22" customFormat="1" spans="3:3">
      <c r="C2980" s="38"/>
    </row>
    <row r="2981" s="22" customFormat="1" spans="3:3">
      <c r="C2981" s="38"/>
    </row>
    <row r="2982" s="22" customFormat="1" spans="3:3">
      <c r="C2982" s="38"/>
    </row>
    <row r="2983" s="22" customFormat="1" spans="3:3">
      <c r="C2983" s="38"/>
    </row>
    <row r="2984" s="22" customFormat="1" spans="3:3">
      <c r="C2984" s="38"/>
    </row>
    <row r="2985" s="22" customFormat="1" spans="3:3">
      <c r="C2985" s="38"/>
    </row>
    <row r="2986" s="22" customFormat="1" spans="3:3">
      <c r="C2986" s="38"/>
    </row>
    <row r="2987" s="22" customFormat="1" spans="3:3">
      <c r="C2987" s="38"/>
    </row>
    <row r="2988" s="22" customFormat="1" spans="3:3">
      <c r="C2988" s="38"/>
    </row>
    <row r="2989" s="22" customFormat="1" spans="3:3">
      <c r="C2989" s="38"/>
    </row>
    <row r="2990" s="22" customFormat="1" spans="3:3">
      <c r="C2990" s="38"/>
    </row>
    <row r="2991" s="22" customFormat="1" spans="3:3">
      <c r="C2991" s="38"/>
    </row>
    <row r="2992" s="22" customFormat="1" spans="3:3">
      <c r="C2992" s="38"/>
    </row>
    <row r="2993" s="22" customFormat="1" spans="3:3">
      <c r="C2993" s="38"/>
    </row>
    <row r="2994" s="22" customFormat="1" spans="3:3">
      <c r="C2994" s="38"/>
    </row>
    <row r="2995" s="22" customFormat="1" spans="3:3">
      <c r="C2995" s="38"/>
    </row>
    <row r="2996" s="22" customFormat="1" spans="3:3">
      <c r="C2996" s="38"/>
    </row>
    <row r="2997" s="22" customFormat="1" spans="3:3">
      <c r="C2997" s="38"/>
    </row>
    <row r="2998" s="22" customFormat="1" spans="3:3">
      <c r="C2998" s="38"/>
    </row>
    <row r="2999" s="22" customFormat="1" spans="3:3">
      <c r="C2999" s="38"/>
    </row>
    <row r="3000" s="22" customFormat="1" spans="3:3">
      <c r="C3000" s="38"/>
    </row>
    <row r="3001" s="22" customFormat="1" spans="3:3">
      <c r="C3001" s="38"/>
    </row>
    <row r="3002" s="22" customFormat="1" spans="3:3">
      <c r="C3002" s="38"/>
    </row>
    <row r="3003" s="22" customFormat="1" spans="3:3">
      <c r="C3003" s="38"/>
    </row>
    <row r="3004" s="22" customFormat="1" spans="3:3">
      <c r="C3004" s="38"/>
    </row>
    <row r="3005" s="22" customFormat="1" spans="3:3">
      <c r="C3005" s="38"/>
    </row>
    <row r="3006" s="22" customFormat="1" spans="3:3">
      <c r="C3006" s="38"/>
    </row>
    <row r="3007" s="22" customFormat="1" spans="3:3">
      <c r="C3007" s="38"/>
    </row>
    <row r="3008" s="22" customFormat="1" spans="3:3">
      <c r="C3008" s="38"/>
    </row>
    <row r="3009" s="22" customFormat="1" spans="3:3">
      <c r="C3009" s="38"/>
    </row>
    <row r="3010" s="22" customFormat="1" spans="3:3">
      <c r="C3010" s="38"/>
    </row>
    <row r="3011" s="22" customFormat="1" spans="3:3">
      <c r="C3011" s="38"/>
    </row>
    <row r="3012" s="22" customFormat="1" spans="3:3">
      <c r="C3012" s="38"/>
    </row>
    <row r="3013" s="22" customFormat="1" spans="3:3">
      <c r="C3013" s="38"/>
    </row>
    <row r="3014" s="22" customFormat="1" spans="3:3">
      <c r="C3014" s="38"/>
    </row>
    <row r="3015" s="22" customFormat="1" spans="3:3">
      <c r="C3015" s="38"/>
    </row>
    <row r="3016" s="22" customFormat="1" spans="3:3">
      <c r="C3016" s="38"/>
    </row>
    <row r="3017" s="22" customFormat="1" spans="3:3">
      <c r="C3017" s="38"/>
    </row>
    <row r="3018" s="22" customFormat="1" spans="3:3">
      <c r="C3018" s="38"/>
    </row>
    <row r="3019" s="22" customFormat="1" spans="3:3">
      <c r="C3019" s="38"/>
    </row>
    <row r="3020" s="22" customFormat="1" spans="3:3">
      <c r="C3020" s="38"/>
    </row>
    <row r="3021" s="22" customFormat="1" spans="3:3">
      <c r="C3021" s="38"/>
    </row>
    <row r="3022" s="22" customFormat="1" spans="3:3">
      <c r="C3022" s="38"/>
    </row>
    <row r="3023" s="22" customFormat="1" spans="3:3">
      <c r="C3023" s="38"/>
    </row>
    <row r="3024" s="22" customFormat="1" spans="3:3">
      <c r="C3024" s="38"/>
    </row>
    <row r="3025" s="22" customFormat="1" spans="3:3">
      <c r="C3025" s="38"/>
    </row>
    <row r="3026" s="22" customFormat="1" spans="3:3">
      <c r="C3026" s="38"/>
    </row>
    <row r="3027" s="22" customFormat="1" spans="3:3">
      <c r="C3027" s="38"/>
    </row>
    <row r="3028" s="22" customFormat="1" spans="3:3">
      <c r="C3028" s="38"/>
    </row>
    <row r="3029" s="22" customFormat="1" spans="3:3">
      <c r="C3029" s="38"/>
    </row>
    <row r="3030" s="22" customFormat="1" spans="3:3">
      <c r="C3030" s="38"/>
    </row>
    <row r="3031" s="22" customFormat="1" spans="3:3">
      <c r="C3031" s="38"/>
    </row>
    <row r="3032" s="22" customFormat="1" spans="3:3">
      <c r="C3032" s="38"/>
    </row>
    <row r="3033" s="22" customFormat="1" spans="3:3">
      <c r="C3033" s="38"/>
    </row>
    <row r="3034" s="22" customFormat="1" spans="3:3">
      <c r="C3034" s="38"/>
    </row>
    <row r="3035" s="22" customFormat="1" spans="3:3">
      <c r="C3035" s="38"/>
    </row>
    <row r="3036" s="22" customFormat="1" spans="3:3">
      <c r="C3036" s="38"/>
    </row>
    <row r="3037" s="22" customFormat="1" spans="3:3">
      <c r="C3037" s="38"/>
    </row>
    <row r="3038" s="22" customFormat="1" spans="3:3">
      <c r="C3038" s="38"/>
    </row>
    <row r="3039" s="22" customFormat="1" spans="3:3">
      <c r="C3039" s="38"/>
    </row>
    <row r="3040" s="22" customFormat="1" spans="3:3">
      <c r="C3040" s="38"/>
    </row>
    <row r="3041" s="22" customFormat="1" spans="3:3">
      <c r="C3041" s="38"/>
    </row>
    <row r="3042" s="22" customFormat="1" spans="3:3">
      <c r="C3042" s="38"/>
    </row>
    <row r="3043" s="22" customFormat="1" spans="3:3">
      <c r="C3043" s="38"/>
    </row>
    <row r="3044" s="22" customFormat="1" spans="3:3">
      <c r="C3044" s="38"/>
    </row>
    <row r="3045" s="22" customFormat="1" spans="3:3">
      <c r="C3045" s="38"/>
    </row>
    <row r="3046" s="22" customFormat="1" spans="3:3">
      <c r="C3046" s="38"/>
    </row>
    <row r="3047" s="22" customFormat="1" spans="3:3">
      <c r="C3047" s="38"/>
    </row>
    <row r="3048" s="22" customFormat="1" spans="3:3">
      <c r="C3048" s="38"/>
    </row>
    <row r="3049" s="22" customFormat="1" spans="3:3">
      <c r="C3049" s="38"/>
    </row>
    <row r="3050" s="22" customFormat="1" spans="3:3">
      <c r="C3050" s="38"/>
    </row>
    <row r="3051" s="22" customFormat="1" spans="3:3">
      <c r="C3051" s="38"/>
    </row>
    <row r="3052" s="22" customFormat="1" spans="3:3">
      <c r="C3052" s="38"/>
    </row>
    <row r="3053" s="22" customFormat="1" spans="3:3">
      <c r="C3053" s="38"/>
    </row>
    <row r="3054" s="22" customFormat="1" spans="3:3">
      <c r="C3054" s="38"/>
    </row>
    <row r="3055" s="22" customFormat="1" spans="3:3">
      <c r="C3055" s="38"/>
    </row>
    <row r="3056" s="22" customFormat="1" spans="3:3">
      <c r="C3056" s="38"/>
    </row>
    <row r="3057" s="22" customFormat="1" spans="3:3">
      <c r="C3057" s="38"/>
    </row>
    <row r="3058" s="22" customFormat="1" spans="3:3">
      <c r="C3058" s="38"/>
    </row>
    <row r="3059" s="22" customFormat="1" spans="3:3">
      <c r="C3059" s="38"/>
    </row>
    <row r="3060" s="22" customFormat="1" spans="3:3">
      <c r="C3060" s="38"/>
    </row>
    <row r="3061" s="22" customFormat="1" spans="3:3">
      <c r="C3061" s="38"/>
    </row>
    <row r="3062" s="22" customFormat="1" spans="3:3">
      <c r="C3062" s="38"/>
    </row>
    <row r="3063" s="22" customFormat="1" spans="3:3">
      <c r="C3063" s="38"/>
    </row>
    <row r="3064" s="22" customFormat="1" spans="3:3">
      <c r="C3064" s="38"/>
    </row>
    <row r="3065" s="22" customFormat="1" spans="3:3">
      <c r="C3065" s="38"/>
    </row>
    <row r="3066" s="22" customFormat="1" spans="3:3">
      <c r="C3066" s="38"/>
    </row>
    <row r="3067" s="22" customFormat="1" spans="3:3">
      <c r="C3067" s="38"/>
    </row>
    <row r="3068" s="22" customFormat="1" spans="3:3">
      <c r="C3068" s="38"/>
    </row>
    <row r="3069" s="22" customFormat="1" spans="3:3">
      <c r="C3069" s="38"/>
    </row>
    <row r="3070" s="22" customFormat="1" spans="3:3">
      <c r="C3070" s="38"/>
    </row>
    <row r="3071" s="22" customFormat="1" spans="3:3">
      <c r="C3071" s="38"/>
    </row>
    <row r="3072" s="22" customFormat="1" spans="3:3">
      <c r="C3072" s="38"/>
    </row>
    <row r="3073" s="22" customFormat="1" spans="3:3">
      <c r="C3073" s="38"/>
    </row>
    <row r="3074" s="22" customFormat="1" spans="3:3">
      <c r="C3074" s="38"/>
    </row>
    <row r="3075" s="22" customFormat="1" spans="3:3">
      <c r="C3075" s="38"/>
    </row>
    <row r="3076" s="22" customFormat="1" spans="3:3">
      <c r="C3076" s="38"/>
    </row>
    <row r="3077" s="22" customFormat="1" spans="3:3">
      <c r="C3077" s="38"/>
    </row>
    <row r="3078" s="22" customFormat="1" spans="3:3">
      <c r="C3078" s="38"/>
    </row>
    <row r="3079" s="22" customFormat="1" spans="3:3">
      <c r="C3079" s="38"/>
    </row>
    <row r="3080" s="22" customFormat="1" spans="3:3">
      <c r="C3080" s="38"/>
    </row>
    <row r="3081" s="22" customFormat="1" spans="3:3">
      <c r="C3081" s="38"/>
    </row>
    <row r="3082" s="22" customFormat="1" spans="3:3">
      <c r="C3082" s="38"/>
    </row>
    <row r="3083" s="22" customFormat="1" spans="3:3">
      <c r="C3083" s="38"/>
    </row>
    <row r="3084" s="22" customFormat="1" spans="3:3">
      <c r="C3084" s="38"/>
    </row>
    <row r="3085" s="22" customFormat="1" spans="3:3">
      <c r="C3085" s="38"/>
    </row>
    <row r="3086" s="22" customFormat="1" spans="3:3">
      <c r="C3086" s="38"/>
    </row>
    <row r="3087" s="22" customFormat="1" spans="3:3">
      <c r="C3087" s="38"/>
    </row>
    <row r="3088" s="22" customFormat="1" spans="3:3">
      <c r="C3088" s="38"/>
    </row>
    <row r="3089" s="22" customFormat="1" spans="3:3">
      <c r="C3089" s="38"/>
    </row>
    <row r="3090" s="22" customFormat="1" spans="3:3">
      <c r="C3090" s="38"/>
    </row>
    <row r="3091" s="22" customFormat="1" spans="3:3">
      <c r="C3091" s="38"/>
    </row>
    <row r="3092" s="22" customFormat="1" spans="3:3">
      <c r="C3092" s="38"/>
    </row>
    <row r="3093" s="22" customFormat="1" spans="3:3">
      <c r="C3093" s="38"/>
    </row>
    <row r="3094" s="22" customFormat="1" spans="3:3">
      <c r="C3094" s="38"/>
    </row>
    <row r="3095" s="22" customFormat="1" spans="3:3">
      <c r="C3095" s="38"/>
    </row>
    <row r="3096" s="22" customFormat="1" spans="3:3">
      <c r="C3096" s="38"/>
    </row>
    <row r="3097" s="22" customFormat="1" spans="3:3">
      <c r="C3097" s="38"/>
    </row>
    <row r="3098" s="22" customFormat="1" spans="3:3">
      <c r="C3098" s="38"/>
    </row>
    <row r="3099" s="22" customFormat="1" spans="3:3">
      <c r="C3099" s="38"/>
    </row>
    <row r="3100" s="22" customFormat="1" spans="3:3">
      <c r="C3100" s="38"/>
    </row>
    <row r="3101" s="22" customFormat="1" spans="3:3">
      <c r="C3101" s="38"/>
    </row>
    <row r="3102" s="22" customFormat="1" spans="3:3">
      <c r="C3102" s="38"/>
    </row>
    <row r="3103" s="22" customFormat="1" spans="3:3">
      <c r="C3103" s="38"/>
    </row>
    <row r="3104" s="22" customFormat="1" spans="3:3">
      <c r="C3104" s="38"/>
    </row>
    <row r="3105" s="22" customFormat="1" spans="3:3">
      <c r="C3105" s="38"/>
    </row>
    <row r="3106" s="22" customFormat="1" spans="3:3">
      <c r="C3106" s="38"/>
    </row>
    <row r="3107" s="22" customFormat="1" spans="3:3">
      <c r="C3107" s="38"/>
    </row>
    <row r="3108" s="22" customFormat="1" spans="3:3">
      <c r="C3108" s="38"/>
    </row>
    <row r="3109" s="22" customFormat="1" spans="3:3">
      <c r="C3109" s="38"/>
    </row>
    <row r="3110" s="22" customFormat="1" spans="3:3">
      <c r="C3110" s="38"/>
    </row>
    <row r="3111" s="22" customFormat="1" spans="3:3">
      <c r="C3111" s="38"/>
    </row>
    <row r="3112" s="22" customFormat="1" spans="3:3">
      <c r="C3112" s="38"/>
    </row>
    <row r="3113" s="22" customFormat="1" spans="3:3">
      <c r="C3113" s="38"/>
    </row>
    <row r="3114" s="22" customFormat="1" spans="3:3">
      <c r="C3114" s="38"/>
    </row>
    <row r="3115" s="22" customFormat="1" spans="3:3">
      <c r="C3115" s="38"/>
    </row>
    <row r="3116" s="22" customFormat="1" spans="3:3">
      <c r="C3116" s="38"/>
    </row>
    <row r="3117" s="22" customFormat="1" spans="3:3">
      <c r="C3117" s="38"/>
    </row>
    <row r="3118" s="22" customFormat="1" spans="3:3">
      <c r="C3118" s="38"/>
    </row>
    <row r="3119" s="22" customFormat="1" spans="3:3">
      <c r="C3119" s="38"/>
    </row>
    <row r="3120" s="22" customFormat="1" spans="3:3">
      <c r="C3120" s="38"/>
    </row>
    <row r="3121" s="22" customFormat="1" spans="3:3">
      <c r="C3121" s="38"/>
    </row>
    <row r="3122" s="22" customFormat="1" spans="3:3">
      <c r="C3122" s="38"/>
    </row>
    <row r="3123" s="22" customFormat="1" spans="3:3">
      <c r="C3123" s="38"/>
    </row>
    <row r="3124" s="22" customFormat="1" spans="3:3">
      <c r="C3124" s="38"/>
    </row>
    <row r="3125" s="22" customFormat="1" spans="3:3">
      <c r="C3125" s="38"/>
    </row>
    <row r="3126" s="22" customFormat="1" spans="3:3">
      <c r="C3126" s="38"/>
    </row>
    <row r="3127" s="22" customFormat="1" spans="3:3">
      <c r="C3127" s="38"/>
    </row>
    <row r="3128" s="22" customFormat="1" spans="3:3">
      <c r="C3128" s="38"/>
    </row>
    <row r="3129" s="22" customFormat="1" spans="3:3">
      <c r="C3129" s="38"/>
    </row>
    <row r="3130" s="22" customFormat="1" spans="3:3">
      <c r="C3130" s="38"/>
    </row>
    <row r="3131" s="22" customFormat="1" spans="3:3">
      <c r="C3131" s="38"/>
    </row>
    <row r="3132" s="22" customFormat="1" spans="3:3">
      <c r="C3132" s="38"/>
    </row>
    <row r="3133" s="22" customFormat="1" spans="3:3">
      <c r="C3133" s="38"/>
    </row>
    <row r="3134" s="22" customFormat="1" spans="3:3">
      <c r="C3134" s="38"/>
    </row>
    <row r="3135" s="22" customFormat="1" spans="3:3">
      <c r="C3135" s="38"/>
    </row>
    <row r="3136" s="22" customFormat="1" spans="3:3">
      <c r="C3136" s="38"/>
    </row>
    <row r="3137" s="22" customFormat="1" spans="3:3">
      <c r="C3137" s="38"/>
    </row>
    <row r="3138" s="22" customFormat="1" spans="3:3">
      <c r="C3138" s="38"/>
    </row>
    <row r="3139" s="22" customFormat="1" spans="3:3">
      <c r="C3139" s="38"/>
    </row>
    <row r="3140" s="22" customFormat="1" spans="3:3">
      <c r="C3140" s="38"/>
    </row>
    <row r="3141" s="22" customFormat="1" spans="3:3">
      <c r="C3141" s="38"/>
    </row>
    <row r="3142" s="22" customFormat="1" spans="3:3">
      <c r="C3142" s="38"/>
    </row>
    <row r="3143" s="22" customFormat="1" spans="3:3">
      <c r="C3143" s="38"/>
    </row>
    <row r="3144" s="22" customFormat="1" spans="3:3">
      <c r="C3144" s="38"/>
    </row>
    <row r="3145" s="22" customFormat="1" spans="3:3">
      <c r="C3145" s="38"/>
    </row>
    <row r="3146" s="22" customFormat="1" spans="3:3">
      <c r="C3146" s="38"/>
    </row>
    <row r="3147" s="22" customFormat="1" spans="3:3">
      <c r="C3147" s="38"/>
    </row>
    <row r="3148" s="22" customFormat="1" spans="3:3">
      <c r="C3148" s="38"/>
    </row>
    <row r="3149" s="22" customFormat="1" spans="3:3">
      <c r="C3149" s="38"/>
    </row>
    <row r="3150" s="22" customFormat="1" spans="3:3">
      <c r="C3150" s="38"/>
    </row>
    <row r="3151" s="22" customFormat="1" spans="3:3">
      <c r="C3151" s="38"/>
    </row>
    <row r="3152" s="22" customFormat="1" spans="3:3">
      <c r="C3152" s="38"/>
    </row>
    <row r="3153" s="22" customFormat="1" spans="3:3">
      <c r="C3153" s="38"/>
    </row>
    <row r="3154" s="22" customFormat="1" spans="3:3">
      <c r="C3154" s="38"/>
    </row>
    <row r="3155" s="22" customFormat="1" spans="3:3">
      <c r="C3155" s="38"/>
    </row>
    <row r="3156" s="22" customFormat="1" spans="3:3">
      <c r="C3156" s="38"/>
    </row>
    <row r="3157" s="22" customFormat="1" spans="3:3">
      <c r="C3157" s="38"/>
    </row>
    <row r="3158" s="22" customFormat="1" spans="3:3">
      <c r="C3158" s="38"/>
    </row>
    <row r="3159" s="22" customFormat="1" spans="3:3">
      <c r="C3159" s="38"/>
    </row>
    <row r="3160" s="22" customFormat="1" spans="3:3">
      <c r="C3160" s="38"/>
    </row>
    <row r="3161" s="22" customFormat="1" spans="3:3">
      <c r="C3161" s="38"/>
    </row>
    <row r="3162" s="22" customFormat="1" spans="3:3">
      <c r="C3162" s="38"/>
    </row>
    <row r="3163" s="22" customFormat="1" spans="3:3">
      <c r="C3163" s="38"/>
    </row>
    <row r="3164" s="22" customFormat="1" spans="3:3">
      <c r="C3164" s="38"/>
    </row>
    <row r="3165" s="22" customFormat="1" spans="3:3">
      <c r="C3165" s="38"/>
    </row>
    <row r="3166" s="22" customFormat="1" spans="3:3">
      <c r="C3166" s="38"/>
    </row>
    <row r="3167" s="22" customFormat="1" spans="3:3">
      <c r="C3167" s="38"/>
    </row>
    <row r="3168" s="22" customFormat="1" spans="3:3">
      <c r="C3168" s="38"/>
    </row>
    <row r="3169" s="22" customFormat="1" spans="3:3">
      <c r="C3169" s="38"/>
    </row>
    <row r="3170" s="22" customFormat="1" spans="3:3">
      <c r="C3170" s="38"/>
    </row>
    <row r="3171" s="22" customFormat="1" spans="3:3">
      <c r="C3171" s="38"/>
    </row>
    <row r="3172" s="22" customFormat="1" spans="3:3">
      <c r="C3172" s="38"/>
    </row>
    <row r="3173" s="22" customFormat="1" spans="3:3">
      <c r="C3173" s="38"/>
    </row>
    <row r="3174" s="22" customFormat="1" spans="3:3">
      <c r="C3174" s="38"/>
    </row>
    <row r="3175" s="22" customFormat="1" spans="3:3">
      <c r="C3175" s="38"/>
    </row>
    <row r="3176" s="22" customFormat="1" spans="3:3">
      <c r="C3176" s="38"/>
    </row>
    <row r="3177" s="22" customFormat="1" spans="3:3">
      <c r="C3177" s="38"/>
    </row>
    <row r="3178" s="22" customFormat="1" spans="3:3">
      <c r="C3178" s="38"/>
    </row>
    <row r="3179" s="22" customFormat="1" spans="3:3">
      <c r="C3179" s="38"/>
    </row>
    <row r="3180" s="22" customFormat="1" spans="3:3">
      <c r="C3180" s="38"/>
    </row>
    <row r="3181" s="22" customFormat="1" spans="3:3">
      <c r="C3181" s="38"/>
    </row>
    <row r="3182" s="22" customFormat="1" spans="3:3">
      <c r="C3182" s="38"/>
    </row>
    <row r="3183" s="22" customFormat="1" spans="3:3">
      <c r="C3183" s="38"/>
    </row>
    <row r="3184" s="22" customFormat="1" spans="3:3">
      <c r="C3184" s="38"/>
    </row>
    <row r="3185" s="22" customFormat="1" spans="3:3">
      <c r="C3185" s="38"/>
    </row>
    <row r="3186" s="22" customFormat="1" spans="3:3">
      <c r="C3186" s="38"/>
    </row>
    <row r="3187" s="22" customFormat="1" spans="3:3">
      <c r="C3187" s="38"/>
    </row>
    <row r="3188" s="22" customFormat="1" spans="3:3">
      <c r="C3188" s="38"/>
    </row>
    <row r="3189" s="22" customFormat="1" spans="3:3">
      <c r="C3189" s="38"/>
    </row>
    <row r="3190" s="22" customFormat="1" spans="3:3">
      <c r="C3190" s="38"/>
    </row>
    <row r="3191" s="22" customFormat="1" spans="3:3">
      <c r="C3191" s="38"/>
    </row>
    <row r="3192" s="22" customFormat="1" spans="3:3">
      <c r="C3192" s="38"/>
    </row>
    <row r="3193" s="22" customFormat="1" spans="3:3">
      <c r="C3193" s="38"/>
    </row>
    <row r="3194" s="22" customFormat="1" spans="3:3">
      <c r="C3194" s="38"/>
    </row>
    <row r="3195" s="22" customFormat="1" spans="3:3">
      <c r="C3195" s="38"/>
    </row>
    <row r="3196" s="22" customFormat="1" spans="3:3">
      <c r="C3196" s="38"/>
    </row>
    <row r="3197" s="22" customFormat="1" spans="3:3">
      <c r="C3197" s="38"/>
    </row>
    <row r="3198" s="22" customFormat="1" spans="3:3">
      <c r="C3198" s="38"/>
    </row>
    <row r="3199" s="22" customFormat="1" spans="3:3">
      <c r="C3199" s="38"/>
    </row>
    <row r="3200" s="22" customFormat="1" spans="3:3">
      <c r="C3200" s="38"/>
    </row>
    <row r="3201" s="22" customFormat="1" spans="3:3">
      <c r="C3201" s="38"/>
    </row>
    <row r="3202" s="22" customFormat="1" spans="3:3">
      <c r="C3202" s="38"/>
    </row>
    <row r="3203" s="22" customFormat="1" spans="3:3">
      <c r="C3203" s="38"/>
    </row>
    <row r="3204" s="22" customFormat="1" spans="3:3">
      <c r="C3204" s="38"/>
    </row>
    <row r="3205" s="22" customFormat="1" spans="3:3">
      <c r="C3205" s="38"/>
    </row>
    <row r="3206" s="22" customFormat="1" spans="3:3">
      <c r="C3206" s="38"/>
    </row>
    <row r="3207" s="22" customFormat="1" spans="3:3">
      <c r="C3207" s="38"/>
    </row>
    <row r="3208" s="22" customFormat="1" spans="3:3">
      <c r="C3208" s="38"/>
    </row>
    <row r="3209" s="22" customFormat="1" spans="3:3">
      <c r="C3209" s="38"/>
    </row>
    <row r="3210" s="22" customFormat="1" spans="3:3">
      <c r="C3210" s="38"/>
    </row>
    <row r="3211" s="22" customFormat="1" spans="3:3">
      <c r="C3211" s="38"/>
    </row>
    <row r="3212" s="22" customFormat="1" spans="3:3">
      <c r="C3212" s="38"/>
    </row>
    <row r="3213" s="22" customFormat="1" spans="3:3">
      <c r="C3213" s="38"/>
    </row>
    <row r="3214" s="22" customFormat="1" spans="3:3">
      <c r="C3214" s="38"/>
    </row>
    <row r="3215" s="22" customFormat="1" spans="3:3">
      <c r="C3215" s="38"/>
    </row>
    <row r="3216" s="22" customFormat="1" spans="3:3">
      <c r="C3216" s="38"/>
    </row>
    <row r="3217" s="22" customFormat="1" spans="3:3">
      <c r="C3217" s="38"/>
    </row>
    <row r="3218" s="22" customFormat="1" spans="3:3">
      <c r="C3218" s="38"/>
    </row>
    <row r="3219" s="22" customFormat="1" spans="3:3">
      <c r="C3219" s="38"/>
    </row>
    <row r="3220" s="22" customFormat="1" spans="3:3">
      <c r="C3220" s="38"/>
    </row>
    <row r="3221" s="22" customFormat="1" spans="3:3">
      <c r="C3221" s="38"/>
    </row>
    <row r="3222" s="22" customFormat="1" spans="3:3">
      <c r="C3222" s="38"/>
    </row>
    <row r="3223" s="22" customFormat="1" spans="3:3">
      <c r="C3223" s="38"/>
    </row>
    <row r="3224" s="22" customFormat="1" spans="3:3">
      <c r="C3224" s="38"/>
    </row>
    <row r="3225" s="22" customFormat="1" spans="3:3">
      <c r="C3225" s="38"/>
    </row>
    <row r="3226" s="22" customFormat="1" spans="3:3">
      <c r="C3226" s="38"/>
    </row>
    <row r="3227" s="22" customFormat="1" spans="3:3">
      <c r="C3227" s="38"/>
    </row>
    <row r="3228" s="22" customFormat="1" spans="3:3">
      <c r="C3228" s="38"/>
    </row>
    <row r="3229" s="22" customFormat="1" spans="3:3">
      <c r="C3229" s="38"/>
    </row>
    <row r="3230" s="22" customFormat="1" spans="3:3">
      <c r="C3230" s="38"/>
    </row>
    <row r="3231" s="22" customFormat="1" spans="3:3">
      <c r="C3231" s="38"/>
    </row>
    <row r="3232" s="22" customFormat="1" spans="3:3">
      <c r="C3232" s="38"/>
    </row>
    <row r="3233" s="22" customFormat="1" spans="3:3">
      <c r="C3233" s="38"/>
    </row>
    <row r="3234" s="22" customFormat="1" spans="3:3">
      <c r="C3234" s="38"/>
    </row>
    <row r="3235" s="22" customFormat="1" spans="3:3">
      <c r="C3235" s="38"/>
    </row>
    <row r="3236" s="22" customFormat="1" spans="3:3">
      <c r="C3236" s="38"/>
    </row>
    <row r="3237" s="22" customFormat="1" spans="3:3">
      <c r="C3237" s="38"/>
    </row>
    <row r="3238" s="22" customFormat="1" spans="3:3">
      <c r="C3238" s="38"/>
    </row>
    <row r="3239" s="22" customFormat="1" spans="3:3">
      <c r="C3239" s="38"/>
    </row>
    <row r="3240" s="22" customFormat="1" spans="3:3">
      <c r="C3240" s="38"/>
    </row>
    <row r="3241" s="22" customFormat="1" spans="3:3">
      <c r="C3241" s="38"/>
    </row>
    <row r="3242" s="22" customFormat="1" spans="3:3">
      <c r="C3242" s="38"/>
    </row>
    <row r="3243" s="22" customFormat="1" spans="3:3">
      <c r="C3243" s="38"/>
    </row>
    <row r="3244" s="22" customFormat="1" spans="3:3">
      <c r="C3244" s="38"/>
    </row>
    <row r="3245" s="22" customFormat="1" spans="3:3">
      <c r="C3245" s="38"/>
    </row>
    <row r="3246" s="22" customFormat="1" spans="3:3">
      <c r="C3246" s="38"/>
    </row>
    <row r="3247" s="22" customFormat="1" spans="3:3">
      <c r="C3247" s="38"/>
    </row>
    <row r="3248" s="22" customFormat="1" spans="3:3">
      <c r="C3248" s="38"/>
    </row>
    <row r="3249" s="22" customFormat="1" spans="3:3">
      <c r="C3249" s="38"/>
    </row>
    <row r="3250" s="22" customFormat="1" spans="3:3">
      <c r="C3250" s="38"/>
    </row>
    <row r="3251" s="22" customFormat="1" spans="3:3">
      <c r="C3251" s="38"/>
    </row>
    <row r="3252" s="22" customFormat="1" spans="3:3">
      <c r="C3252" s="38"/>
    </row>
    <row r="3253" s="22" customFormat="1" spans="3:3">
      <c r="C3253" s="38"/>
    </row>
    <row r="3254" s="22" customFormat="1" spans="3:3">
      <c r="C3254" s="38"/>
    </row>
    <row r="3255" s="22" customFormat="1" spans="3:3">
      <c r="C3255" s="38"/>
    </row>
    <row r="3256" s="22" customFormat="1" spans="3:3">
      <c r="C3256" s="38"/>
    </row>
    <row r="3257" s="22" customFormat="1" spans="3:3">
      <c r="C3257" s="38"/>
    </row>
    <row r="3258" s="22" customFormat="1" spans="3:3">
      <c r="C3258" s="38"/>
    </row>
    <row r="3259" s="22" customFormat="1" spans="3:3">
      <c r="C3259" s="38"/>
    </row>
    <row r="3260" s="22" customFormat="1" spans="3:3">
      <c r="C3260" s="38"/>
    </row>
    <row r="3261" s="22" customFormat="1" spans="3:3">
      <c r="C3261" s="38"/>
    </row>
    <row r="3262" s="22" customFormat="1" spans="3:3">
      <c r="C3262" s="38"/>
    </row>
    <row r="3263" s="22" customFormat="1" spans="3:3">
      <c r="C3263" s="38"/>
    </row>
    <row r="3264" s="22" customFormat="1" spans="3:3">
      <c r="C3264" s="38"/>
    </row>
    <row r="3265" s="22" customFormat="1" spans="3:3">
      <c r="C3265" s="38"/>
    </row>
    <row r="3266" s="22" customFormat="1" spans="3:3">
      <c r="C3266" s="38"/>
    </row>
    <row r="3267" s="22" customFormat="1" spans="3:3">
      <c r="C3267" s="38"/>
    </row>
    <row r="3268" s="22" customFormat="1" spans="3:3">
      <c r="C3268" s="38"/>
    </row>
    <row r="3269" s="22" customFormat="1" spans="3:3">
      <c r="C3269" s="38"/>
    </row>
    <row r="3270" s="22" customFormat="1" spans="3:3">
      <c r="C3270" s="38"/>
    </row>
    <row r="3271" s="22" customFormat="1" spans="3:3">
      <c r="C3271" s="38"/>
    </row>
    <row r="3272" s="22" customFormat="1" spans="3:3">
      <c r="C3272" s="38"/>
    </row>
    <row r="3273" s="22" customFormat="1" spans="3:3">
      <c r="C3273" s="38"/>
    </row>
    <row r="3274" s="22" customFormat="1" spans="3:3">
      <c r="C3274" s="38"/>
    </row>
    <row r="3275" s="22" customFormat="1" spans="3:3">
      <c r="C3275" s="38"/>
    </row>
    <row r="3276" s="22" customFormat="1" spans="3:3">
      <c r="C3276" s="38"/>
    </row>
    <row r="3277" s="22" customFormat="1" spans="3:3">
      <c r="C3277" s="38"/>
    </row>
    <row r="3278" s="22" customFormat="1" spans="3:3">
      <c r="C3278" s="38"/>
    </row>
    <row r="3279" s="22" customFormat="1" spans="3:3">
      <c r="C3279" s="38"/>
    </row>
    <row r="3280" s="22" customFormat="1" spans="3:3">
      <c r="C3280" s="38"/>
    </row>
    <row r="3281" s="22" customFormat="1" spans="3:3">
      <c r="C3281" s="38"/>
    </row>
    <row r="3282" s="22" customFormat="1" spans="3:3">
      <c r="C3282" s="38"/>
    </row>
    <row r="3283" s="22" customFormat="1" spans="3:3">
      <c r="C3283" s="38"/>
    </row>
    <row r="3284" s="22" customFormat="1" spans="3:3">
      <c r="C3284" s="38"/>
    </row>
    <row r="3285" s="22" customFormat="1" spans="3:3">
      <c r="C3285" s="38"/>
    </row>
    <row r="3286" s="22" customFormat="1" spans="3:3">
      <c r="C3286" s="38"/>
    </row>
    <row r="3287" s="22" customFormat="1" spans="3:3">
      <c r="C3287" s="38"/>
    </row>
    <row r="3288" s="22" customFormat="1" spans="3:3">
      <c r="C3288" s="38"/>
    </row>
    <row r="3289" s="22" customFormat="1" spans="3:3">
      <c r="C3289" s="38"/>
    </row>
    <row r="3290" s="22" customFormat="1" spans="3:3">
      <c r="C3290" s="38"/>
    </row>
    <row r="3291" s="22" customFormat="1" spans="3:3">
      <c r="C3291" s="38"/>
    </row>
    <row r="3292" s="22" customFormat="1" spans="3:3">
      <c r="C3292" s="38"/>
    </row>
    <row r="3293" s="22" customFormat="1" spans="3:3">
      <c r="C3293" s="38"/>
    </row>
    <row r="3294" s="22" customFormat="1" spans="3:3">
      <c r="C3294" s="38"/>
    </row>
    <row r="3295" s="22" customFormat="1" spans="3:3">
      <c r="C3295" s="38"/>
    </row>
    <row r="3296" s="22" customFormat="1" spans="3:3">
      <c r="C3296" s="38"/>
    </row>
    <row r="3297" s="22" customFormat="1" spans="3:3">
      <c r="C3297" s="38"/>
    </row>
    <row r="3298" s="22" customFormat="1" spans="3:3">
      <c r="C3298" s="38"/>
    </row>
    <row r="3299" s="22" customFormat="1" spans="3:3">
      <c r="C3299" s="38"/>
    </row>
    <row r="3300" s="22" customFormat="1" spans="3:3">
      <c r="C3300" s="38"/>
    </row>
    <row r="3301" s="22" customFormat="1" spans="3:3">
      <c r="C3301" s="38"/>
    </row>
    <row r="3302" s="22" customFormat="1" spans="3:3">
      <c r="C3302" s="38"/>
    </row>
    <row r="3303" s="22" customFormat="1" spans="3:3">
      <c r="C3303" s="38"/>
    </row>
    <row r="3304" s="22" customFormat="1" spans="3:3">
      <c r="C3304" s="38"/>
    </row>
    <row r="3305" s="22" customFormat="1" spans="3:3">
      <c r="C3305" s="38"/>
    </row>
    <row r="3306" s="22" customFormat="1" spans="3:3">
      <c r="C3306" s="38"/>
    </row>
    <row r="3307" s="22" customFormat="1" spans="3:3">
      <c r="C3307" s="38"/>
    </row>
    <row r="3308" s="22" customFormat="1" spans="3:3">
      <c r="C3308" s="38"/>
    </row>
    <row r="3309" s="22" customFormat="1" spans="3:3">
      <c r="C3309" s="38"/>
    </row>
    <row r="3310" s="22" customFormat="1" spans="3:3">
      <c r="C3310" s="38"/>
    </row>
    <row r="3311" s="22" customFormat="1" spans="3:3">
      <c r="C3311" s="38"/>
    </row>
    <row r="3312" s="22" customFormat="1" spans="3:3">
      <c r="C3312" s="38"/>
    </row>
    <row r="3313" s="22" customFormat="1" spans="3:3">
      <c r="C3313" s="38"/>
    </row>
    <row r="3314" s="22" customFormat="1" spans="3:3">
      <c r="C3314" s="38"/>
    </row>
    <row r="3315" s="22" customFormat="1" spans="3:3">
      <c r="C3315" s="38"/>
    </row>
    <row r="3316" s="22" customFormat="1" spans="3:3">
      <c r="C3316" s="38"/>
    </row>
    <row r="3317" s="22" customFormat="1" spans="3:3">
      <c r="C3317" s="38"/>
    </row>
    <row r="3318" s="22" customFormat="1" spans="3:3">
      <c r="C3318" s="38"/>
    </row>
    <row r="3319" s="22" customFormat="1" spans="3:3">
      <c r="C3319" s="38"/>
    </row>
    <row r="3320" s="22" customFormat="1" spans="3:3">
      <c r="C3320" s="38"/>
    </row>
    <row r="3321" s="22" customFormat="1" spans="3:3">
      <c r="C3321" s="38"/>
    </row>
    <row r="3322" s="22" customFormat="1" spans="3:3">
      <c r="C3322" s="38"/>
    </row>
    <row r="3323" s="22" customFormat="1" spans="3:3">
      <c r="C3323" s="38"/>
    </row>
    <row r="3324" s="22" customFormat="1" spans="3:3">
      <c r="C3324" s="38"/>
    </row>
    <row r="3325" s="22" customFormat="1" spans="3:3">
      <c r="C3325" s="38"/>
    </row>
    <row r="3326" s="22" customFormat="1" spans="3:3">
      <c r="C3326" s="38"/>
    </row>
    <row r="3327" s="22" customFormat="1" spans="3:3">
      <c r="C3327" s="38"/>
    </row>
    <row r="3328" s="22" customFormat="1" spans="3:3">
      <c r="C3328" s="38"/>
    </row>
    <row r="3329" s="22" customFormat="1" spans="3:3">
      <c r="C3329" s="38"/>
    </row>
    <row r="3330" s="22" customFormat="1" spans="3:3">
      <c r="C3330" s="38"/>
    </row>
    <row r="3331" s="22" customFormat="1" spans="3:3">
      <c r="C3331" s="38"/>
    </row>
    <row r="3332" s="22" customFormat="1" spans="3:3">
      <c r="C3332" s="38"/>
    </row>
    <row r="3333" s="22" customFormat="1" spans="3:3">
      <c r="C3333" s="38"/>
    </row>
    <row r="3334" s="22" customFormat="1" spans="3:3">
      <c r="C3334" s="38"/>
    </row>
    <row r="3335" s="22" customFormat="1" spans="3:3">
      <c r="C3335" s="38"/>
    </row>
    <row r="3336" s="22" customFormat="1" spans="3:3">
      <c r="C3336" s="38"/>
    </row>
    <row r="3337" s="22" customFormat="1" spans="3:3">
      <c r="C3337" s="38"/>
    </row>
    <row r="3338" s="22" customFormat="1" spans="3:3">
      <c r="C3338" s="38"/>
    </row>
    <row r="3339" s="22" customFormat="1" spans="3:3">
      <c r="C3339" s="38"/>
    </row>
    <row r="3340" s="22" customFormat="1" spans="3:3">
      <c r="C3340" s="38"/>
    </row>
    <row r="3341" s="22" customFormat="1" spans="3:3">
      <c r="C3341" s="38"/>
    </row>
    <row r="3342" s="22" customFormat="1" spans="3:3">
      <c r="C3342" s="38"/>
    </row>
    <row r="3343" s="22" customFormat="1" spans="3:3">
      <c r="C3343" s="38"/>
    </row>
    <row r="3344" s="22" customFormat="1" spans="3:3">
      <c r="C3344" s="38"/>
    </row>
    <row r="3345" s="22" customFormat="1" spans="3:3">
      <c r="C3345" s="38"/>
    </row>
    <row r="3346" s="22" customFormat="1" spans="3:3">
      <c r="C3346" s="38"/>
    </row>
    <row r="3347" s="22" customFormat="1" spans="3:3">
      <c r="C3347" s="38"/>
    </row>
    <row r="3348" s="22" customFormat="1" spans="3:3">
      <c r="C3348" s="38"/>
    </row>
    <row r="3349" s="22" customFormat="1" spans="3:3">
      <c r="C3349" s="38"/>
    </row>
    <row r="3350" s="22" customFormat="1" spans="3:3">
      <c r="C3350" s="38"/>
    </row>
    <row r="3351" s="22" customFormat="1" spans="3:3">
      <c r="C3351" s="38"/>
    </row>
    <row r="3352" s="22" customFormat="1" spans="3:3">
      <c r="C3352" s="38"/>
    </row>
    <row r="3353" s="22" customFormat="1" spans="3:3">
      <c r="C3353" s="38"/>
    </row>
    <row r="3354" s="22" customFormat="1" spans="3:3">
      <c r="C3354" s="38"/>
    </row>
    <row r="3355" s="22" customFormat="1" spans="3:3">
      <c r="C3355" s="38"/>
    </row>
    <row r="3356" s="22" customFormat="1" spans="3:3">
      <c r="C3356" s="38"/>
    </row>
    <row r="3357" s="22" customFormat="1" spans="3:3">
      <c r="C3357" s="38"/>
    </row>
    <row r="3358" s="22" customFormat="1" spans="3:3">
      <c r="C3358" s="38"/>
    </row>
    <row r="3359" s="22" customFormat="1" spans="3:3">
      <c r="C3359" s="38"/>
    </row>
    <row r="3360" s="22" customFormat="1" spans="3:3">
      <c r="C3360" s="38"/>
    </row>
    <row r="3361" s="22" customFormat="1" spans="3:3">
      <c r="C3361" s="38"/>
    </row>
    <row r="3362" s="22" customFormat="1" spans="3:3">
      <c r="C3362" s="38"/>
    </row>
    <row r="3363" s="22" customFormat="1" spans="3:3">
      <c r="C3363" s="38"/>
    </row>
    <row r="3364" s="22" customFormat="1" spans="3:3">
      <c r="C3364" s="38"/>
    </row>
    <row r="3365" s="22" customFormat="1" spans="3:3">
      <c r="C3365" s="38"/>
    </row>
    <row r="3366" s="22" customFormat="1" spans="3:3">
      <c r="C3366" s="38"/>
    </row>
    <row r="3367" s="22" customFormat="1" spans="3:3">
      <c r="C3367" s="38"/>
    </row>
    <row r="3368" s="22" customFormat="1" spans="3:3">
      <c r="C3368" s="38"/>
    </row>
    <row r="3369" s="22" customFormat="1" spans="3:3">
      <c r="C3369" s="38"/>
    </row>
    <row r="3370" s="22" customFormat="1" spans="3:3">
      <c r="C3370" s="38"/>
    </row>
    <row r="3371" s="22" customFormat="1" spans="3:3">
      <c r="C3371" s="38"/>
    </row>
    <row r="3372" s="22" customFormat="1" spans="3:3">
      <c r="C3372" s="38"/>
    </row>
    <row r="3373" s="22" customFormat="1" spans="3:3">
      <c r="C3373" s="38"/>
    </row>
    <row r="3374" s="22" customFormat="1" spans="3:3">
      <c r="C3374" s="38"/>
    </row>
    <row r="3375" s="22" customFormat="1" spans="3:3">
      <c r="C3375" s="38"/>
    </row>
    <row r="3376" s="22" customFormat="1" spans="3:3">
      <c r="C3376" s="38"/>
    </row>
    <row r="3377" s="22" customFormat="1" spans="3:3">
      <c r="C3377" s="38"/>
    </row>
    <row r="3378" s="22" customFormat="1" spans="3:3">
      <c r="C3378" s="38"/>
    </row>
    <row r="3379" s="22" customFormat="1" spans="3:3">
      <c r="C3379" s="38"/>
    </row>
    <row r="3380" s="22" customFormat="1" spans="3:3">
      <c r="C3380" s="38"/>
    </row>
    <row r="3381" s="22" customFormat="1" spans="3:3">
      <c r="C3381" s="38"/>
    </row>
    <row r="3382" s="22" customFormat="1" spans="3:3">
      <c r="C3382" s="38"/>
    </row>
    <row r="3383" s="22" customFormat="1" spans="3:3">
      <c r="C3383" s="38"/>
    </row>
    <row r="3384" s="22" customFormat="1" spans="3:3">
      <c r="C3384" s="38"/>
    </row>
    <row r="3385" s="22" customFormat="1" spans="3:3">
      <c r="C3385" s="38"/>
    </row>
    <row r="3386" s="22" customFormat="1" spans="3:3">
      <c r="C3386" s="38"/>
    </row>
    <row r="3387" s="22" customFormat="1" spans="3:3">
      <c r="C3387" s="38"/>
    </row>
    <row r="3388" s="22" customFormat="1" spans="3:3">
      <c r="C3388" s="38"/>
    </row>
    <row r="3389" s="22" customFormat="1" spans="3:3">
      <c r="C3389" s="38"/>
    </row>
    <row r="3390" s="22" customFormat="1" spans="3:3">
      <c r="C3390" s="38"/>
    </row>
    <row r="3391" s="22" customFormat="1" spans="3:3">
      <c r="C3391" s="38"/>
    </row>
    <row r="3392" s="22" customFormat="1" spans="3:3">
      <c r="C3392" s="38"/>
    </row>
    <row r="3393" s="22" customFormat="1" spans="3:3">
      <c r="C3393" s="38"/>
    </row>
    <row r="3394" s="22" customFormat="1" spans="3:3">
      <c r="C3394" s="38"/>
    </row>
    <row r="3395" s="22" customFormat="1" spans="3:3">
      <c r="C3395" s="38"/>
    </row>
    <row r="3396" s="22" customFormat="1" spans="3:3">
      <c r="C3396" s="38"/>
    </row>
    <row r="3397" s="22" customFormat="1" spans="3:3">
      <c r="C3397" s="38"/>
    </row>
    <row r="3398" s="22" customFormat="1" spans="3:3">
      <c r="C3398" s="38"/>
    </row>
    <row r="3399" s="22" customFormat="1" spans="3:3">
      <c r="C3399" s="38"/>
    </row>
    <row r="3400" s="22" customFormat="1" spans="3:3">
      <c r="C3400" s="38"/>
    </row>
    <row r="3401" s="22" customFormat="1" spans="3:3">
      <c r="C3401" s="38"/>
    </row>
    <row r="3402" s="22" customFormat="1" spans="3:3">
      <c r="C3402" s="38"/>
    </row>
    <row r="3403" s="22" customFormat="1" spans="3:3">
      <c r="C3403" s="38"/>
    </row>
    <row r="3404" s="22" customFormat="1" spans="3:3">
      <c r="C3404" s="38"/>
    </row>
    <row r="3405" s="22" customFormat="1" spans="3:3">
      <c r="C3405" s="38"/>
    </row>
    <row r="3406" s="22" customFormat="1" spans="3:3">
      <c r="C3406" s="38"/>
    </row>
    <row r="3407" s="22" customFormat="1" spans="3:3">
      <c r="C3407" s="38"/>
    </row>
    <row r="3408" s="22" customFormat="1" spans="3:3">
      <c r="C3408" s="38"/>
    </row>
    <row r="3409" s="22" customFormat="1" spans="3:3">
      <c r="C3409" s="38"/>
    </row>
    <row r="3410" s="22" customFormat="1" spans="3:3">
      <c r="C3410" s="38"/>
    </row>
    <row r="3411" s="22" customFormat="1" spans="3:3">
      <c r="C3411" s="38"/>
    </row>
    <row r="3412" s="22" customFormat="1" spans="3:3">
      <c r="C3412" s="38"/>
    </row>
    <row r="3413" s="22" customFormat="1" spans="3:3">
      <c r="C3413" s="38"/>
    </row>
    <row r="3414" s="22" customFormat="1" spans="3:3">
      <c r="C3414" s="38"/>
    </row>
    <row r="3415" s="22" customFormat="1" spans="3:3">
      <c r="C3415" s="38"/>
    </row>
    <row r="3416" s="22" customFormat="1" spans="3:3">
      <c r="C3416" s="38"/>
    </row>
    <row r="3417" s="22" customFormat="1" spans="3:3">
      <c r="C3417" s="38"/>
    </row>
    <row r="3418" s="22" customFormat="1" spans="3:3">
      <c r="C3418" s="38"/>
    </row>
    <row r="3419" s="22" customFormat="1" spans="3:3">
      <c r="C3419" s="38"/>
    </row>
    <row r="3420" s="22" customFormat="1" spans="3:3">
      <c r="C3420" s="38"/>
    </row>
    <row r="3421" s="22" customFormat="1" spans="3:3">
      <c r="C3421" s="38"/>
    </row>
    <row r="3422" s="22" customFormat="1" spans="3:3">
      <c r="C3422" s="38"/>
    </row>
    <row r="3423" s="22" customFormat="1" spans="3:3">
      <c r="C3423" s="38"/>
    </row>
    <row r="3424" s="22" customFormat="1" spans="3:3">
      <c r="C3424" s="38"/>
    </row>
    <row r="3425" s="22" customFormat="1" spans="3:3">
      <c r="C3425" s="38"/>
    </row>
    <row r="3426" s="22" customFormat="1" spans="3:3">
      <c r="C3426" s="38"/>
    </row>
    <row r="3427" s="22" customFormat="1" spans="3:3">
      <c r="C3427" s="38"/>
    </row>
    <row r="3428" s="22" customFormat="1" spans="3:3">
      <c r="C3428" s="38"/>
    </row>
    <row r="3429" s="22" customFormat="1" spans="3:3">
      <c r="C3429" s="38"/>
    </row>
    <row r="3430" s="22" customFormat="1" spans="3:3">
      <c r="C3430" s="38"/>
    </row>
    <row r="3431" s="22" customFormat="1" spans="3:3">
      <c r="C3431" s="38"/>
    </row>
    <row r="3432" s="22" customFormat="1" spans="3:3">
      <c r="C3432" s="38"/>
    </row>
    <row r="3433" s="22" customFormat="1" spans="3:3">
      <c r="C3433" s="38"/>
    </row>
    <row r="3434" s="22" customFormat="1" spans="3:3">
      <c r="C3434" s="38"/>
    </row>
    <row r="3435" s="22" customFormat="1" spans="3:3">
      <c r="C3435" s="38"/>
    </row>
    <row r="3436" s="22" customFormat="1" spans="3:3">
      <c r="C3436" s="38"/>
    </row>
    <row r="3437" s="22" customFormat="1" spans="3:3">
      <c r="C3437" s="38"/>
    </row>
    <row r="3438" s="22" customFormat="1" spans="3:3">
      <c r="C3438" s="38"/>
    </row>
    <row r="3439" s="22" customFormat="1" spans="3:3">
      <c r="C3439" s="38"/>
    </row>
    <row r="3440" s="22" customFormat="1" spans="3:3">
      <c r="C3440" s="38"/>
    </row>
    <row r="3441" s="22" customFormat="1" spans="3:3">
      <c r="C3441" s="38"/>
    </row>
    <row r="3442" s="22" customFormat="1" spans="3:3">
      <c r="C3442" s="38"/>
    </row>
    <row r="3443" s="22" customFormat="1" spans="3:3">
      <c r="C3443" s="38"/>
    </row>
    <row r="3444" s="22" customFormat="1" spans="3:3">
      <c r="C3444" s="38"/>
    </row>
    <row r="3445" s="22" customFormat="1" spans="3:3">
      <c r="C3445" s="38"/>
    </row>
    <row r="3446" s="22" customFormat="1" spans="3:3">
      <c r="C3446" s="38"/>
    </row>
    <row r="3447" s="22" customFormat="1" spans="3:3">
      <c r="C3447" s="38"/>
    </row>
    <row r="3448" s="22" customFormat="1" spans="3:3">
      <c r="C3448" s="38"/>
    </row>
    <row r="3449" s="22" customFormat="1" spans="3:3">
      <c r="C3449" s="38"/>
    </row>
    <row r="3450" s="22" customFormat="1" spans="3:3">
      <c r="C3450" s="38"/>
    </row>
    <row r="3451" s="22" customFormat="1" spans="3:3">
      <c r="C3451" s="38"/>
    </row>
    <row r="3452" s="22" customFormat="1" spans="3:3">
      <c r="C3452" s="38"/>
    </row>
    <row r="3453" s="22" customFormat="1" spans="3:3">
      <c r="C3453" s="38"/>
    </row>
    <row r="3454" s="22" customFormat="1" spans="3:3">
      <c r="C3454" s="38"/>
    </row>
    <row r="3455" s="22" customFormat="1" spans="3:3">
      <c r="C3455" s="38"/>
    </row>
  </sheetData>
  <mergeCells count="1">
    <mergeCell ref="A1:C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B332"/>
  <sheetViews>
    <sheetView zoomScale="85" zoomScaleNormal="85" workbookViewId="0">
      <selection activeCell="C14" sqref="C14"/>
    </sheetView>
  </sheetViews>
  <sheetFormatPr defaultColWidth="9" defaultRowHeight="14.25" outlineLevelCol="1"/>
  <cols>
    <col min="1" max="1" width="85.625" style="6" customWidth="1"/>
    <col min="2" max="2" width="35.375" style="6" customWidth="1"/>
    <col min="3" max="252" width="9" style="6"/>
    <col min="253" max="253" width="36.625" style="6" customWidth="1"/>
    <col min="254" max="254" width="48.375" style="6" customWidth="1"/>
    <col min="255" max="508" width="9" style="6"/>
    <col min="509" max="509" width="36.625" style="6" customWidth="1"/>
    <col min="510" max="510" width="48.375" style="6" customWidth="1"/>
    <col min="511" max="764" width="9" style="6"/>
    <col min="765" max="765" width="36.625" style="6" customWidth="1"/>
    <col min="766" max="766" width="48.375" style="6" customWidth="1"/>
    <col min="767" max="1020" width="9" style="6"/>
    <col min="1021" max="1021" width="36.625" style="6" customWidth="1"/>
    <col min="1022" max="1022" width="48.375" style="6" customWidth="1"/>
    <col min="1023" max="1276" width="9" style="6"/>
    <col min="1277" max="1277" width="36.625" style="6" customWidth="1"/>
    <col min="1278" max="1278" width="48.375" style="6" customWidth="1"/>
    <col min="1279" max="1532" width="9" style="6"/>
    <col min="1533" max="1533" width="36.625" style="6" customWidth="1"/>
    <col min="1534" max="1534" width="48.375" style="6" customWidth="1"/>
    <col min="1535" max="1788" width="9" style="6"/>
    <col min="1789" max="1789" width="36.625" style="6" customWidth="1"/>
    <col min="1790" max="1790" width="48.375" style="6" customWidth="1"/>
    <col min="1791" max="2044" width="9" style="6"/>
    <col min="2045" max="2045" width="36.625" style="6" customWidth="1"/>
    <col min="2046" max="2046" width="48.375" style="6" customWidth="1"/>
    <col min="2047" max="2300" width="9" style="6"/>
    <col min="2301" max="2301" width="36.625" style="6" customWidth="1"/>
    <col min="2302" max="2302" width="48.375" style="6" customWidth="1"/>
    <col min="2303" max="2556" width="9" style="6"/>
    <col min="2557" max="2557" width="36.625" style="6" customWidth="1"/>
    <col min="2558" max="2558" width="48.375" style="6" customWidth="1"/>
    <col min="2559" max="2812" width="9" style="6"/>
    <col min="2813" max="2813" width="36.625" style="6" customWidth="1"/>
    <col min="2814" max="2814" width="48.375" style="6" customWidth="1"/>
    <col min="2815" max="3068" width="9" style="6"/>
    <col min="3069" max="3069" width="36.625" style="6" customWidth="1"/>
    <col min="3070" max="3070" width="48.375" style="6" customWidth="1"/>
    <col min="3071" max="3324" width="9" style="6"/>
    <col min="3325" max="3325" width="36.625" style="6" customWidth="1"/>
    <col min="3326" max="3326" width="48.375" style="6" customWidth="1"/>
    <col min="3327" max="3580" width="9" style="6"/>
    <col min="3581" max="3581" width="36.625" style="6" customWidth="1"/>
    <col min="3582" max="3582" width="48.375" style="6" customWidth="1"/>
    <col min="3583" max="3836" width="9" style="6"/>
    <col min="3837" max="3837" width="36.625" style="6" customWidth="1"/>
    <col min="3838" max="3838" width="48.375" style="6" customWidth="1"/>
    <col min="3839" max="4092" width="9" style="6"/>
    <col min="4093" max="4093" width="36.625" style="6" customWidth="1"/>
    <col min="4094" max="4094" width="48.375" style="6" customWidth="1"/>
    <col min="4095" max="4348" width="9" style="6"/>
    <col min="4349" max="4349" width="36.625" style="6" customWidth="1"/>
    <col min="4350" max="4350" width="48.375" style="6" customWidth="1"/>
    <col min="4351" max="4604" width="9" style="6"/>
    <col min="4605" max="4605" width="36.625" style="6" customWidth="1"/>
    <col min="4606" max="4606" width="48.375" style="6" customWidth="1"/>
    <col min="4607" max="4860" width="9" style="6"/>
    <col min="4861" max="4861" width="36.625" style="6" customWidth="1"/>
    <col min="4862" max="4862" width="48.375" style="6" customWidth="1"/>
    <col min="4863" max="5116" width="9" style="6"/>
    <col min="5117" max="5117" width="36.625" style="6" customWidth="1"/>
    <col min="5118" max="5118" width="48.375" style="6" customWidth="1"/>
    <col min="5119" max="5372" width="9" style="6"/>
    <col min="5373" max="5373" width="36.625" style="6" customWidth="1"/>
    <col min="5374" max="5374" width="48.375" style="6" customWidth="1"/>
    <col min="5375" max="5628" width="9" style="6"/>
    <col min="5629" max="5629" width="36.625" style="6" customWidth="1"/>
    <col min="5630" max="5630" width="48.375" style="6" customWidth="1"/>
    <col min="5631" max="5884" width="9" style="6"/>
    <col min="5885" max="5885" width="36.625" style="6" customWidth="1"/>
    <col min="5886" max="5886" width="48.375" style="6" customWidth="1"/>
    <col min="5887" max="6140" width="9" style="6"/>
    <col min="6141" max="6141" width="36.625" style="6" customWidth="1"/>
    <col min="6142" max="6142" width="48.375" style="6" customWidth="1"/>
    <col min="6143" max="6396" width="9" style="6"/>
    <col min="6397" max="6397" width="36.625" style="6" customWidth="1"/>
    <col min="6398" max="6398" width="48.375" style="6" customWidth="1"/>
    <col min="6399" max="6652" width="9" style="6"/>
    <col min="6653" max="6653" width="36.625" style="6" customWidth="1"/>
    <col min="6654" max="6654" width="48.375" style="6" customWidth="1"/>
    <col min="6655" max="6908" width="9" style="6"/>
    <col min="6909" max="6909" width="36.625" style="6" customWidth="1"/>
    <col min="6910" max="6910" width="48.375" style="6" customWidth="1"/>
    <col min="6911" max="7164" width="9" style="6"/>
    <col min="7165" max="7165" width="36.625" style="6" customWidth="1"/>
    <col min="7166" max="7166" width="48.375" style="6" customWidth="1"/>
    <col min="7167" max="7420" width="9" style="6"/>
    <col min="7421" max="7421" width="36.625" style="6" customWidth="1"/>
    <col min="7422" max="7422" width="48.375" style="6" customWidth="1"/>
    <col min="7423" max="7676" width="9" style="6"/>
    <col min="7677" max="7677" width="36.625" style="6" customWidth="1"/>
    <col min="7678" max="7678" width="48.375" style="6" customWidth="1"/>
    <col min="7679" max="7932" width="9" style="6"/>
    <col min="7933" max="7933" width="36.625" style="6" customWidth="1"/>
    <col min="7934" max="7934" width="48.375" style="6" customWidth="1"/>
    <col min="7935" max="8188" width="9" style="6"/>
    <col min="8189" max="8189" width="36.625" style="6" customWidth="1"/>
    <col min="8190" max="8190" width="48.375" style="6" customWidth="1"/>
    <col min="8191" max="8444" width="9" style="6"/>
    <col min="8445" max="8445" width="36.625" style="6" customWidth="1"/>
    <col min="8446" max="8446" width="48.375" style="6" customWidth="1"/>
    <col min="8447" max="8700" width="9" style="6"/>
    <col min="8701" max="8701" width="36.625" style="6" customWidth="1"/>
    <col min="8702" max="8702" width="48.375" style="6" customWidth="1"/>
    <col min="8703" max="8956" width="9" style="6"/>
    <col min="8957" max="8957" width="36.625" style="6" customWidth="1"/>
    <col min="8958" max="8958" width="48.375" style="6" customWidth="1"/>
    <col min="8959" max="9212" width="9" style="6"/>
    <col min="9213" max="9213" width="36.625" style="6" customWidth="1"/>
    <col min="9214" max="9214" width="48.375" style="6" customWidth="1"/>
    <col min="9215" max="9468" width="9" style="6"/>
    <col min="9469" max="9469" width="36.625" style="6" customWidth="1"/>
    <col min="9470" max="9470" width="48.375" style="6" customWidth="1"/>
    <col min="9471" max="9724" width="9" style="6"/>
    <col min="9725" max="9725" width="36.625" style="6" customWidth="1"/>
    <col min="9726" max="9726" width="48.375" style="6" customWidth="1"/>
    <col min="9727" max="9980" width="9" style="6"/>
    <col min="9981" max="9981" width="36.625" style="6" customWidth="1"/>
    <col min="9982" max="9982" width="48.375" style="6" customWidth="1"/>
    <col min="9983" max="10236" width="9" style="6"/>
    <col min="10237" max="10237" width="36.625" style="6" customWidth="1"/>
    <col min="10238" max="10238" width="48.375" style="6" customWidth="1"/>
    <col min="10239" max="10492" width="9" style="6"/>
    <col min="10493" max="10493" width="36.625" style="6" customWidth="1"/>
    <col min="10494" max="10494" width="48.375" style="6" customWidth="1"/>
    <col min="10495" max="10748" width="9" style="6"/>
    <col min="10749" max="10749" width="36.625" style="6" customWidth="1"/>
    <col min="10750" max="10750" width="48.375" style="6" customWidth="1"/>
    <col min="10751" max="11004" width="9" style="6"/>
    <col min="11005" max="11005" width="36.625" style="6" customWidth="1"/>
    <col min="11006" max="11006" width="48.375" style="6" customWidth="1"/>
    <col min="11007" max="11260" width="9" style="6"/>
    <col min="11261" max="11261" width="36.625" style="6" customWidth="1"/>
    <col min="11262" max="11262" width="48.375" style="6" customWidth="1"/>
    <col min="11263" max="11516" width="9" style="6"/>
    <col min="11517" max="11517" width="36.625" style="6" customWidth="1"/>
    <col min="11518" max="11518" width="48.375" style="6" customWidth="1"/>
    <col min="11519" max="11772" width="9" style="6"/>
    <col min="11773" max="11773" width="36.625" style="6" customWidth="1"/>
    <col min="11774" max="11774" width="48.375" style="6" customWidth="1"/>
    <col min="11775" max="12028" width="9" style="6"/>
    <col min="12029" max="12029" width="36.625" style="6" customWidth="1"/>
    <col min="12030" max="12030" width="48.375" style="6" customWidth="1"/>
    <col min="12031" max="12284" width="9" style="6"/>
    <col min="12285" max="12285" width="36.625" style="6" customWidth="1"/>
    <col min="12286" max="12286" width="48.375" style="6" customWidth="1"/>
    <col min="12287" max="12540" width="9" style="6"/>
    <col min="12541" max="12541" width="36.625" style="6" customWidth="1"/>
    <col min="12542" max="12542" width="48.375" style="6" customWidth="1"/>
    <col min="12543" max="12796" width="9" style="6"/>
    <col min="12797" max="12797" width="36.625" style="6" customWidth="1"/>
    <col min="12798" max="12798" width="48.375" style="6" customWidth="1"/>
    <col min="12799" max="13052" width="9" style="6"/>
    <col min="13053" max="13053" width="36.625" style="6" customWidth="1"/>
    <col min="13054" max="13054" width="48.375" style="6" customWidth="1"/>
    <col min="13055" max="13308" width="9" style="6"/>
    <col min="13309" max="13309" width="36.625" style="6" customWidth="1"/>
    <col min="13310" max="13310" width="48.375" style="6" customWidth="1"/>
    <col min="13311" max="13564" width="9" style="6"/>
    <col min="13565" max="13565" width="36.625" style="6" customWidth="1"/>
    <col min="13566" max="13566" width="48.375" style="6" customWidth="1"/>
    <col min="13567" max="13820" width="9" style="6"/>
    <col min="13821" max="13821" width="36.625" style="6" customWidth="1"/>
    <col min="13822" max="13822" width="48.375" style="6" customWidth="1"/>
    <col min="13823" max="14076" width="9" style="6"/>
    <col min="14077" max="14077" width="36.625" style="6" customWidth="1"/>
    <col min="14078" max="14078" width="48.375" style="6" customWidth="1"/>
    <col min="14079" max="14332" width="9" style="6"/>
    <col min="14333" max="14333" width="36.625" style="6" customWidth="1"/>
    <col min="14334" max="14334" width="48.375" style="6" customWidth="1"/>
    <col min="14335" max="14588" width="9" style="6"/>
    <col min="14589" max="14589" width="36.625" style="6" customWidth="1"/>
    <col min="14590" max="14590" width="48.375" style="6" customWidth="1"/>
    <col min="14591" max="14844" width="9" style="6"/>
    <col min="14845" max="14845" width="36.625" style="6" customWidth="1"/>
    <col min="14846" max="14846" width="48.375" style="6" customWidth="1"/>
    <col min="14847" max="15100" width="9" style="6"/>
    <col min="15101" max="15101" width="36.625" style="6" customWidth="1"/>
    <col min="15102" max="15102" width="48.375" style="6" customWidth="1"/>
    <col min="15103" max="15356" width="9" style="6"/>
    <col min="15357" max="15357" width="36.625" style="6" customWidth="1"/>
    <col min="15358" max="15358" width="48.375" style="6" customWidth="1"/>
    <col min="15359" max="15612" width="9" style="6"/>
    <col min="15613" max="15613" width="36.625" style="6" customWidth="1"/>
    <col min="15614" max="15614" width="48.375" style="6" customWidth="1"/>
    <col min="15615" max="15868" width="9" style="6"/>
    <col min="15869" max="15869" width="36.625" style="6" customWidth="1"/>
    <col min="15870" max="15870" width="48.375" style="6" customWidth="1"/>
    <col min="15871" max="16124" width="9" style="6"/>
    <col min="16125" max="16125" width="36.625" style="6" customWidth="1"/>
    <col min="16126" max="16126" width="48.375" style="6" customWidth="1"/>
    <col min="16127" max="16384" width="9" style="6"/>
  </cols>
  <sheetData>
    <row r="1" s="1" customFormat="1" ht="40" customHeight="1" spans="1:2">
      <c r="A1" s="7" t="s">
        <v>2595</v>
      </c>
      <c r="B1" s="7"/>
    </row>
    <row r="2" s="2" customFormat="1" ht="26" customHeight="1" spans="2:2">
      <c r="B2" s="8" t="s">
        <v>5</v>
      </c>
    </row>
    <row r="3" s="2" customFormat="1" ht="20" customHeight="1" spans="1:2">
      <c r="A3" s="9" t="s">
        <v>2596</v>
      </c>
      <c r="B3" s="9" t="s">
        <v>44</v>
      </c>
    </row>
    <row r="4" s="3" customFormat="1" ht="20" customHeight="1" spans="1:2">
      <c r="A4" s="10" t="s">
        <v>2597</v>
      </c>
      <c r="B4" s="11">
        <v>0</v>
      </c>
    </row>
    <row r="5" s="3" customFormat="1" ht="20" customHeight="1" spans="1:2">
      <c r="A5" s="10" t="s">
        <v>2598</v>
      </c>
      <c r="B5" s="11">
        <v>0</v>
      </c>
    </row>
    <row r="6" s="4" customFormat="1" ht="20" customHeight="1" spans="1:2">
      <c r="A6" s="12" t="s">
        <v>2599</v>
      </c>
      <c r="B6" s="13">
        <v>0</v>
      </c>
    </row>
    <row r="7" s="4" customFormat="1" ht="20" customHeight="1" spans="1:2">
      <c r="A7" s="14" t="s">
        <v>2600</v>
      </c>
      <c r="B7" s="15"/>
    </row>
    <row r="8" s="4" customFormat="1" ht="20" customHeight="1" spans="1:2">
      <c r="A8" s="14" t="s">
        <v>2601</v>
      </c>
      <c r="B8" s="15"/>
    </row>
    <row r="9" s="4" customFormat="1" ht="20" customHeight="1" spans="1:2">
      <c r="A9" s="14" t="s">
        <v>2602</v>
      </c>
      <c r="B9" s="15"/>
    </row>
    <row r="10" s="4" customFormat="1" ht="20" customHeight="1" spans="1:2">
      <c r="A10" s="14" t="s">
        <v>2603</v>
      </c>
      <c r="B10" s="15"/>
    </row>
    <row r="11" s="4" customFormat="1" ht="20" customHeight="1" spans="1:2">
      <c r="A11" s="14" t="s">
        <v>2604</v>
      </c>
      <c r="B11" s="15"/>
    </row>
    <row r="12" s="4" customFormat="1" ht="20" customHeight="1" spans="1:2">
      <c r="A12" s="14" t="s">
        <v>2605</v>
      </c>
      <c r="B12" s="15"/>
    </row>
    <row r="13" s="4" customFormat="1" ht="20" customHeight="1" spans="1:2">
      <c r="A13" s="14" t="s">
        <v>2606</v>
      </c>
      <c r="B13" s="15"/>
    </row>
    <row r="14" s="4" customFormat="1" ht="20" customHeight="1" spans="1:2">
      <c r="A14" s="14" t="s">
        <v>2607</v>
      </c>
      <c r="B14" s="15"/>
    </row>
    <row r="15" s="4" customFormat="1" ht="20" customHeight="1" spans="1:2">
      <c r="A15" s="14" t="s">
        <v>2608</v>
      </c>
      <c r="B15" s="15"/>
    </row>
    <row r="16" ht="20" customHeight="1" spans="1:2">
      <c r="A16" s="14" t="s">
        <v>2609</v>
      </c>
      <c r="B16" s="15"/>
    </row>
    <row r="17" ht="20" customHeight="1" spans="1:2">
      <c r="A17" s="14" t="s">
        <v>2610</v>
      </c>
      <c r="B17" s="15"/>
    </row>
    <row r="18" ht="20" customHeight="1" spans="1:2">
      <c r="A18" s="14" t="s">
        <v>2611</v>
      </c>
      <c r="B18" s="15"/>
    </row>
    <row r="19" ht="20" customHeight="1" spans="1:2">
      <c r="A19" s="14" t="s">
        <v>2612</v>
      </c>
      <c r="B19" s="15"/>
    </row>
    <row r="20" s="5" customFormat="1" ht="20" customHeight="1" spans="1:2">
      <c r="A20" s="14" t="s">
        <v>2613</v>
      </c>
      <c r="B20" s="15"/>
    </row>
    <row r="21" s="5" customFormat="1" ht="20" customHeight="1" spans="1:2">
      <c r="A21" s="14" t="s">
        <v>2614</v>
      </c>
      <c r="B21" s="15"/>
    </row>
    <row r="22" s="5" customFormat="1" ht="20" customHeight="1" spans="1:2">
      <c r="A22" s="14" t="s">
        <v>2615</v>
      </c>
      <c r="B22" s="15"/>
    </row>
    <row r="23" s="5" customFormat="1" ht="20" customHeight="1" spans="1:2">
      <c r="A23" s="14" t="s">
        <v>2616</v>
      </c>
      <c r="B23" s="15"/>
    </row>
    <row r="24" s="5" customFormat="1" ht="20" customHeight="1" spans="1:2">
      <c r="A24" s="16" t="s">
        <v>2617</v>
      </c>
      <c r="B24" s="17">
        <v>0</v>
      </c>
    </row>
    <row r="25" s="5" customFormat="1" ht="20" customHeight="1" spans="1:2">
      <c r="A25" s="18" t="s">
        <v>2618</v>
      </c>
      <c r="B25" s="19">
        <v>0</v>
      </c>
    </row>
    <row r="26" s="5" customFormat="1" ht="20" customHeight="1" spans="1:2">
      <c r="A26" s="18" t="s">
        <v>2619</v>
      </c>
      <c r="B26" s="19">
        <v>0</v>
      </c>
    </row>
    <row r="27" ht="20" customHeight="1" spans="1:2">
      <c r="A27" s="5" t="s">
        <v>2620</v>
      </c>
      <c r="B27" s="5"/>
    </row>
    <row r="28" ht="20" customHeight="1" spans="1:2">
      <c r="A28" s="5"/>
      <c r="B28" s="5"/>
    </row>
    <row r="29" ht="20" customHeight="1" spans="1:2">
      <c r="A29" s="5"/>
      <c r="B29" s="5"/>
    </row>
    <row r="30" ht="20" customHeight="1" spans="1:2">
      <c r="A30" s="5"/>
      <c r="B30" s="5"/>
    </row>
    <row r="31" ht="20" customHeight="1" spans="1:2">
      <c r="A31" s="5"/>
      <c r="B31" s="5"/>
    </row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Define</vt:lpstr>
      <vt:lpstr>兴隆台区2024年一般公共预算收入表</vt:lpstr>
      <vt:lpstr>兴隆台区2024年一般公共预算支出表</vt:lpstr>
      <vt:lpstr>区本级2024年一般公共预算收入表</vt:lpstr>
      <vt:lpstr>区本级2024年一般公共预算支出表</vt:lpstr>
      <vt:lpstr>区本级2024年一般公共预算支出表（按功能分类项级）</vt:lpstr>
      <vt:lpstr>区本级2024年一般公共预算基本支出表（按政府经济分类款级）</vt:lpstr>
      <vt:lpstr>2024年一般公共预算税收返还和转移支付表（分县区分项目）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阿达</cp:lastModifiedBy>
  <dcterms:created xsi:type="dcterms:W3CDTF">2008-09-11T17:22:00Z</dcterms:created>
  <cp:lastPrinted>2018-01-24T06:31:00Z</cp:lastPrinted>
  <dcterms:modified xsi:type="dcterms:W3CDTF">2024-09-06T02:04:27Z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30A694C5FFD04498964D187BCABC4FB8</vt:lpwstr>
  </property>
</Properties>
</file>