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分户清单-种" sheetId="4" r:id="rId1"/>
    <sheet name="Sheet1" sheetId="1" r:id="rId2"/>
    <sheet name="Sheet2" sheetId="2" r:id="rId3"/>
    <sheet name="Sheet3" sheetId="3" r:id="rId4"/>
    <sheet name="Sheet4" sheetId="5" r:id="rId5"/>
    <sheet name="Sheet5" sheetId="6" r:id="rId6"/>
  </sheets>
  <definedNames>
    <definedName name="_xlnm.Print_Area" localSheetId="1">Sheet1!$A$1:$AT$21</definedName>
    <definedName name="_xlnm.Print_Area" localSheetId="4">Sheet4!$A$1:$AT$20</definedName>
    <definedName name="_xlnm.Print_Titles" localSheetId="0">'分户清单-种'!$1:$6</definedName>
  </definedNames>
  <calcPr calcId="144525"/>
</workbook>
</file>

<file path=xl/sharedStrings.xml><?xml version="1.0" encoding="utf-8"?>
<sst xmlns="http://schemas.openxmlformats.org/spreadsheetml/2006/main" count="735" uniqueCount="311">
  <si>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</si>
  <si>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052421110008161402000001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</si>
  <si>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盘锦市双台子区陆家镇新农村民委员会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设施农业保险</t>
    </r>
    <r>
      <rPr>
        <sz val="10"/>
        <rFont val="宋体"/>
        <charset val="134"/>
      </rPr>
      <t xml:space="preserve">  投保作物：大棚  所在村名：双台子区陆家镇新农村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</si>
  <si>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盘锦市双台子区陆家镇新农村刘本伟等4户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17000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2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340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</si>
  <si>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</si>
  <si>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</si>
  <si>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</si>
  <si>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</si>
  <si>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</si>
  <si>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</si>
  <si>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</si>
  <si>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</si>
  <si>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总保险金额(元)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</si>
  <si>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</si>
  <si>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</si>
  <si>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</si>
  <si>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</si>
  <si>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</si>
  <si>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</si>
  <si>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</si>
  <si>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</si>
  <si>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1</t>
  </si>
  <si>
    <t>刘本伟</t>
  </si>
  <si>
    <t>陆家镇新农村</t>
  </si>
  <si>
    <t>220421197303112330</t>
  </si>
  <si>
    <t>15642750285</t>
  </si>
  <si>
    <t>新农村南</t>
  </si>
  <si>
    <t>6228482178954190478</t>
  </si>
  <si>
    <t>中国农业银行</t>
  </si>
  <si>
    <t>029563</t>
  </si>
  <si>
    <t>2</t>
  </si>
  <si>
    <t>3</t>
  </si>
  <si>
    <t>4</t>
  </si>
  <si>
    <t>5</t>
  </si>
  <si>
    <t>夏廷宽</t>
  </si>
  <si>
    <t>211111195409031513</t>
  </si>
  <si>
    <t>15642714996</t>
  </si>
  <si>
    <t>6210260500102699108</t>
  </si>
  <si>
    <t>辽宁省农村信用社</t>
  </si>
  <si>
    <t>029586</t>
  </si>
  <si>
    <t>6</t>
  </si>
  <si>
    <t>7</t>
  </si>
  <si>
    <t>8</t>
  </si>
  <si>
    <t>9</t>
  </si>
  <si>
    <t>徐化彬</t>
  </si>
  <si>
    <t>211321197006094758</t>
  </si>
  <si>
    <t>13188585763</t>
  </si>
  <si>
    <t>6217992320011714181</t>
  </si>
  <si>
    <t>中国邮政储蓄银行</t>
  </si>
  <si>
    <t>029556</t>
  </si>
  <si>
    <t>10</t>
  </si>
  <si>
    <t>11</t>
  </si>
  <si>
    <t>12</t>
  </si>
  <si>
    <t>13</t>
  </si>
  <si>
    <t>029552</t>
  </si>
  <si>
    <t>14</t>
  </si>
  <si>
    <t>15</t>
  </si>
  <si>
    <t>16</t>
  </si>
  <si>
    <t>17</t>
  </si>
  <si>
    <t>苏胜国</t>
  </si>
  <si>
    <t>21062419520730581X</t>
  </si>
  <si>
    <t>13130882849</t>
  </si>
  <si>
    <t>6214493006600386116</t>
  </si>
  <si>
    <t>029568</t>
  </si>
  <si>
    <t>18</t>
  </si>
  <si>
    <t>19</t>
  </si>
  <si>
    <t>20</t>
  </si>
  <si>
    <t>21</t>
  </si>
  <si>
    <t>22</t>
  </si>
  <si>
    <t>23</t>
  </si>
  <si>
    <t>24</t>
  </si>
  <si>
    <t>合计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</si>
  <si>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</si>
  <si>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052321110303160105000118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</si>
  <si>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</si>
  <si>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盘锦市兴隆台区国营兴隆农场大岗子分场张维全等55户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</si>
  <si>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保险金额(元)</t>
  </si>
  <si>
    <t>苏春艳</t>
  </si>
  <si>
    <t>惠宾街道大岗子村</t>
  </si>
  <si>
    <t>211121196211292424</t>
  </si>
  <si>
    <t>15142791359</t>
  </si>
  <si>
    <t>大岗子村苏家组</t>
  </si>
  <si>
    <t>594711010101901608</t>
  </si>
  <si>
    <t>农村信用社</t>
  </si>
  <si>
    <t>孟凡柱</t>
  </si>
  <si>
    <t>21112119590224243X</t>
  </si>
  <si>
    <t>15204298747</t>
  </si>
  <si>
    <t>大岗子村孟家组</t>
  </si>
  <si>
    <t>594711010101873611</t>
  </si>
  <si>
    <t>李计宝</t>
  </si>
  <si>
    <t>211121196110092415</t>
  </si>
  <si>
    <t>15942787674</t>
  </si>
  <si>
    <t>大岗子村西大组</t>
  </si>
  <si>
    <t>594711010101883238</t>
  </si>
  <si>
    <t>苏志明</t>
  </si>
  <si>
    <t>211121196608272456</t>
  </si>
  <si>
    <t>15642770517</t>
  </si>
  <si>
    <t>594711010101899875</t>
  </si>
  <si>
    <t>王加凯</t>
  </si>
  <si>
    <t>211121197212092410</t>
  </si>
  <si>
    <t>13614270668</t>
  </si>
  <si>
    <t>大岗子村王家组</t>
  </si>
  <si>
    <t>594711010101922430</t>
  </si>
  <si>
    <t>陈哓伟</t>
  </si>
  <si>
    <t>211121197407052419</t>
  </si>
  <si>
    <t>13998721696</t>
  </si>
  <si>
    <t>6214493006800153951</t>
  </si>
  <si>
    <t>李计波</t>
  </si>
  <si>
    <t>211121197008152412</t>
  </si>
  <si>
    <t>18242781577</t>
  </si>
  <si>
    <t>594711010101885052</t>
  </si>
  <si>
    <t>江营</t>
  </si>
  <si>
    <t>211122196901051712</t>
  </si>
  <si>
    <t>13050871920</t>
  </si>
  <si>
    <t>594711010101875033</t>
  </si>
  <si>
    <t>赵井春</t>
  </si>
  <si>
    <t>211121196209072430</t>
  </si>
  <si>
    <t>15184256692</t>
  </si>
  <si>
    <t>594711010101871651</t>
  </si>
  <si>
    <t>何玉兰</t>
  </si>
  <si>
    <t>211121194901252420</t>
  </si>
  <si>
    <t>15142749068</t>
  </si>
  <si>
    <t>594711010101884268</t>
  </si>
  <si>
    <t>苏春余</t>
  </si>
  <si>
    <t>211121195803122416</t>
  </si>
  <si>
    <t>18842749161</t>
  </si>
  <si>
    <t>594711010101909010</t>
  </si>
  <si>
    <t>张凯</t>
  </si>
  <si>
    <t>211121196312152412</t>
  </si>
  <si>
    <t>18742391794</t>
  </si>
  <si>
    <t>594711010101886082</t>
  </si>
  <si>
    <t>冯亚香</t>
  </si>
  <si>
    <t>21112119521014242X</t>
  </si>
  <si>
    <t>13050871488</t>
  </si>
  <si>
    <t>594711010101931419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</si>
  <si>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</si>
  <si>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第2页，共5页       </t>
    </r>
  </si>
  <si>
    <t>赵广财</t>
  </si>
  <si>
    <t>211121194507032411</t>
  </si>
  <si>
    <t>18704328259</t>
  </si>
  <si>
    <t>594711010101901858</t>
  </si>
  <si>
    <t>赵晓强</t>
  </si>
  <si>
    <t>211121198307182413</t>
  </si>
  <si>
    <t>13898732884</t>
  </si>
  <si>
    <t>594711010104217628</t>
  </si>
  <si>
    <t>苏长阁</t>
  </si>
  <si>
    <t>211121196901072437</t>
  </si>
  <si>
    <t>18242702695</t>
  </si>
  <si>
    <t>594711010101913687</t>
  </si>
  <si>
    <t>陈百生</t>
  </si>
  <si>
    <t>211121196606112416</t>
  </si>
  <si>
    <t>18742373488</t>
  </si>
  <si>
    <t>6217850500028512451</t>
  </si>
  <si>
    <t>王文来</t>
  </si>
  <si>
    <t>211121196209262437</t>
  </si>
  <si>
    <t>15042773913</t>
  </si>
  <si>
    <t>594711010101921686</t>
  </si>
  <si>
    <t>王洪库</t>
  </si>
  <si>
    <t>211121196006192416</t>
  </si>
  <si>
    <t>13998703445</t>
  </si>
  <si>
    <t>594711010101925278</t>
  </si>
  <si>
    <t>常宝合</t>
  </si>
  <si>
    <t>211121196909192417</t>
  </si>
  <si>
    <t>13470188775</t>
  </si>
  <si>
    <t>594711010101926882</t>
  </si>
  <si>
    <t>隋桂香</t>
  </si>
  <si>
    <t>211121194303272421</t>
  </si>
  <si>
    <t>13142980323</t>
  </si>
  <si>
    <t>594711010101925420</t>
  </si>
  <si>
    <t>舒能金</t>
  </si>
  <si>
    <t>211121197003292432</t>
  </si>
  <si>
    <t>15142785430</t>
  </si>
  <si>
    <t>594711010101936469</t>
  </si>
  <si>
    <t>苏春秋</t>
  </si>
  <si>
    <t>211121196205242412</t>
  </si>
  <si>
    <t>13188590938</t>
  </si>
  <si>
    <t>594711010101911873</t>
  </si>
  <si>
    <t>苏长飞</t>
  </si>
  <si>
    <t>21112119451024241X</t>
  </si>
  <si>
    <t>13130889521</t>
  </si>
  <si>
    <t>594711010101905236</t>
  </si>
  <si>
    <t>吴建国</t>
  </si>
  <si>
    <t>211121196301282414</t>
  </si>
  <si>
    <t>13998708274</t>
  </si>
  <si>
    <t>594711010101871259</t>
  </si>
  <si>
    <t>王广安</t>
  </si>
  <si>
    <t>211121196207242432</t>
  </si>
  <si>
    <t>18842748121</t>
  </si>
  <si>
    <t>594711010101939605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</si>
  <si>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第3页，共5页       </t>
    </r>
  </si>
  <si>
    <t>王汉奇</t>
  </si>
  <si>
    <t>211121195509012435</t>
  </si>
  <si>
    <t>18304278775</t>
  </si>
  <si>
    <t>594711010101930881</t>
  </si>
  <si>
    <t>李树民</t>
  </si>
  <si>
    <t>211121196410272418</t>
  </si>
  <si>
    <t>13130902245</t>
  </si>
  <si>
    <t>594711010101873219</t>
  </si>
  <si>
    <t>王树存</t>
  </si>
  <si>
    <t>211121195804292417</t>
  </si>
  <si>
    <t>15904939934</t>
  </si>
  <si>
    <t>594711010101930097</t>
  </si>
  <si>
    <t>黄昌明</t>
  </si>
  <si>
    <t>211121196801152413</t>
  </si>
  <si>
    <t>18742347750</t>
  </si>
  <si>
    <t>594711010101931027</t>
  </si>
  <si>
    <t>常玉龙</t>
  </si>
  <si>
    <t>211121197207172416</t>
  </si>
  <si>
    <t>13998777032</t>
  </si>
  <si>
    <t>594711010101937685</t>
  </si>
  <si>
    <t>李继先</t>
  </si>
  <si>
    <t>211121196906052435</t>
  </si>
  <si>
    <t>6800665</t>
  </si>
  <si>
    <t>594711010101882886</t>
  </si>
  <si>
    <t>高洪桥</t>
  </si>
  <si>
    <t>211121195801032433</t>
  </si>
  <si>
    <t>13043877645</t>
  </si>
  <si>
    <t>594711010101928802</t>
  </si>
  <si>
    <t>井国金</t>
  </si>
  <si>
    <t>211121197409152413</t>
  </si>
  <si>
    <t>13082229936</t>
  </si>
  <si>
    <t>大岗子村褚家组</t>
  </si>
  <si>
    <t>594711010101862808</t>
  </si>
  <si>
    <t>李枝</t>
  </si>
  <si>
    <t>150424195309091528</t>
  </si>
  <si>
    <t>6800508</t>
  </si>
  <si>
    <t>6214490890010565697</t>
  </si>
  <si>
    <t>李桂德</t>
  </si>
  <si>
    <t>211121195209172437</t>
  </si>
  <si>
    <t>6800605</t>
  </si>
  <si>
    <t>594711010101853281</t>
  </si>
  <si>
    <t>李利胜</t>
  </si>
  <si>
    <t>211121197712282413</t>
  </si>
  <si>
    <t>13842736902</t>
  </si>
  <si>
    <t>594711010101853427</t>
  </si>
  <si>
    <t>李桂权</t>
  </si>
  <si>
    <t>211121196905122438</t>
  </si>
  <si>
    <t>6800902</t>
  </si>
  <si>
    <t>594711010101852889</t>
  </si>
  <si>
    <t>曲宝库</t>
  </si>
  <si>
    <t>211121196210292035</t>
  </si>
  <si>
    <t>15241758688</t>
  </si>
  <si>
    <t>6214490890010603688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</si>
  <si>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第4页，共5页       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</si>
  <si>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盘锦市双台子区陆家镇新农村刘本伟等4户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17000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2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</si>
  <si>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李海波</t>
  </si>
  <si>
    <t>211121197909032418</t>
  </si>
  <si>
    <t>13795053242</t>
  </si>
  <si>
    <t>594711010101882208</t>
  </si>
  <si>
    <t>林远文</t>
  </si>
  <si>
    <t>211121195708272432</t>
  </si>
  <si>
    <t>18242764030</t>
  </si>
  <si>
    <t>594711010101923852</t>
  </si>
  <si>
    <t>刘艳权</t>
  </si>
  <si>
    <t>211121195310022417</t>
  </si>
  <si>
    <t>13624272660</t>
  </si>
  <si>
    <t>594711010101920616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</si>
  <si>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第1页，共1页       </t>
    </r>
  </si>
  <si>
    <t>张维全</t>
  </si>
  <si>
    <t>211121196311272412</t>
  </si>
  <si>
    <t>13842733147</t>
  </si>
  <si>
    <t>594711010101879837</t>
  </si>
  <si>
    <t>赵桂福</t>
  </si>
  <si>
    <t>211121195207132415</t>
  </si>
  <si>
    <t>13842702030</t>
  </si>
  <si>
    <t>594711010101887258</t>
  </si>
  <si>
    <t>李计贵</t>
  </si>
  <si>
    <t>211121196404162431</t>
  </si>
  <si>
    <t>15842746594</t>
  </si>
  <si>
    <t>594711010101883092</t>
  </si>
  <si>
    <t>王振波</t>
  </si>
  <si>
    <t>211121197704262412</t>
  </si>
  <si>
    <t>18242731986</t>
  </si>
  <si>
    <t>594711010101920470</t>
  </si>
  <si>
    <t>李敬伟</t>
  </si>
  <si>
    <t>211121196708142456</t>
  </si>
  <si>
    <t>18842748922</t>
  </si>
  <si>
    <t>594711010101913833</t>
  </si>
  <si>
    <t>苏春明</t>
  </si>
  <si>
    <t>211121196609142418</t>
  </si>
  <si>
    <t>18242739196</t>
  </si>
  <si>
    <t>594711010101916431</t>
  </si>
  <si>
    <t>苏长祥</t>
  </si>
  <si>
    <t>211121194408282415</t>
  </si>
  <si>
    <t>6804957</t>
  </si>
  <si>
    <t>594711010101899091</t>
  </si>
  <si>
    <t>苏长岭</t>
  </si>
  <si>
    <t>211121195507222412</t>
  </si>
  <si>
    <t>18704256727</t>
  </si>
  <si>
    <t>594711010101903030</t>
  </si>
  <si>
    <t>苏长芳</t>
  </si>
  <si>
    <t>211121196609052420</t>
  </si>
  <si>
    <t>6803484</t>
  </si>
  <si>
    <t>594311010105358598</t>
  </si>
  <si>
    <t>于尊伟</t>
  </si>
  <si>
    <t>21112119690129243X</t>
  </si>
  <si>
    <t>6800649</t>
  </si>
  <si>
    <t>594711010101888680</t>
  </si>
  <si>
    <t>李计纯</t>
  </si>
  <si>
    <t>211121196311072437</t>
  </si>
  <si>
    <t>15842783287</t>
  </si>
  <si>
    <t>594711010101885298</t>
  </si>
  <si>
    <t>李计国</t>
  </si>
  <si>
    <t>211121196701132415</t>
  </si>
  <si>
    <t>15842744487</t>
  </si>
  <si>
    <t>594711010101885488</t>
  </si>
  <si>
    <t>高占华</t>
  </si>
  <si>
    <t>211121197609102437</t>
  </si>
  <si>
    <t>15104288828</t>
  </si>
  <si>
    <t>59431300000000000846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</si>
  <si>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第6页，共6页       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</si>
</sst>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22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4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18" borderId="23" applyNumberFormat="0" applyAlignment="0" applyProtection="0">
      <alignment vertical="center"/>
    </xf>
    <xf numFmtId="0" fontId="20" fillId="18" borderId="20" applyNumberFormat="0" applyAlignment="0" applyProtection="0">
      <alignment vertical="center"/>
    </xf>
    <xf numFmtId="0" fontId="21" fillId="20" borderId="2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8" fillId="0" borderId="0"/>
    <xf numFmtId="0" fontId="24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4 3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292735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292735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U32"/>
  <sheetViews>
    <sheetView tabSelected="1" zoomScale="90" zoomScaleNormal="90" workbookViewId="0">
      <pane ySplit="6" topLeftCell="A7" activePane="bottomLeft" state="frozen"/>
      <selection/>
      <selection pane="bottomLeft" activeCell="AK34" sqref="AK34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71666666666667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7.375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12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7">
      <c r="A7" s="15" t="s">
        <v>21</v>
      </c>
      <c r="B7" s="15" t="s">
        <v>22</v>
      </c>
      <c r="C7" s="15"/>
      <c r="D7" s="15"/>
      <c r="E7" s="16" t="s">
        <v>23</v>
      </c>
      <c r="F7" s="16"/>
      <c r="G7" s="16"/>
      <c r="H7" s="16"/>
      <c r="I7" s="16"/>
      <c r="J7" s="15" t="s">
        <v>24</v>
      </c>
      <c r="K7" s="15"/>
      <c r="L7" s="15"/>
      <c r="M7" s="15"/>
      <c r="N7" s="15" t="s">
        <v>25</v>
      </c>
      <c r="O7" s="15"/>
      <c r="P7" s="15"/>
      <c r="Q7" s="15"/>
      <c r="R7" s="15" t="s">
        <v>26</v>
      </c>
      <c r="S7" s="15"/>
      <c r="T7" s="26">
        <v>1.1</v>
      </c>
      <c r="U7" s="15"/>
      <c r="V7" s="26">
        <v>1.1</v>
      </c>
      <c r="W7" s="15"/>
      <c r="X7" s="26">
        <v>7700</v>
      </c>
      <c r="Y7" s="15"/>
      <c r="Z7" s="35">
        <f>X7*0.02</f>
        <v>154</v>
      </c>
      <c r="AA7" s="15"/>
      <c r="AB7" s="36">
        <v>0.65</v>
      </c>
      <c r="AC7" s="15"/>
      <c r="AD7" s="37">
        <f>Z7*0.65</f>
        <v>100.1</v>
      </c>
      <c r="AE7" s="34"/>
      <c r="AF7" s="35">
        <f>Z7*0.35</f>
        <v>53.9</v>
      </c>
      <c r="AG7" s="15"/>
      <c r="AH7" s="16" t="s">
        <v>27</v>
      </c>
      <c r="AI7" s="16"/>
      <c r="AJ7" s="16"/>
      <c r="AK7" s="16"/>
      <c r="AL7" s="16"/>
      <c r="AM7" s="16"/>
      <c r="AN7" s="15" t="s">
        <v>28</v>
      </c>
      <c r="AO7" s="15"/>
      <c r="AP7" s="15"/>
      <c r="AQ7" s="44"/>
      <c r="AR7" s="44"/>
      <c r="AS7" s="45"/>
      <c r="AT7" s="55" t="s">
        <v>29</v>
      </c>
      <c r="AU7"/>
    </row>
    <row r="8" s="1" customFormat="1" ht="24" customHeight="1" spans="1:47">
      <c r="A8" s="15" t="s">
        <v>30</v>
      </c>
      <c r="B8" s="15" t="s">
        <v>22</v>
      </c>
      <c r="C8" s="15"/>
      <c r="D8" s="15"/>
      <c r="E8" s="16" t="s">
        <v>23</v>
      </c>
      <c r="F8" s="16"/>
      <c r="G8" s="16"/>
      <c r="H8" s="16"/>
      <c r="I8" s="16"/>
      <c r="J8" s="15" t="s">
        <v>24</v>
      </c>
      <c r="K8" s="15"/>
      <c r="L8" s="15"/>
      <c r="M8" s="15"/>
      <c r="N8" s="15" t="s">
        <v>25</v>
      </c>
      <c r="O8" s="15"/>
      <c r="P8" s="15"/>
      <c r="Q8" s="15"/>
      <c r="R8" s="15" t="s">
        <v>26</v>
      </c>
      <c r="S8" s="15"/>
      <c r="T8" s="26">
        <v>1.1</v>
      </c>
      <c r="U8" s="15"/>
      <c r="V8" s="26">
        <v>1.1</v>
      </c>
      <c r="W8" s="15"/>
      <c r="X8" s="26">
        <v>1100</v>
      </c>
      <c r="Y8" s="15"/>
      <c r="Z8" s="35">
        <f t="shared" ref="Z8:Z30" si="0">X8*0.02</f>
        <v>22</v>
      </c>
      <c r="AA8" s="15"/>
      <c r="AB8" s="36">
        <v>0.65</v>
      </c>
      <c r="AC8" s="15"/>
      <c r="AD8" s="37">
        <f t="shared" ref="AD8:AD30" si="1">Z8*0.65</f>
        <v>14.3</v>
      </c>
      <c r="AE8" s="34"/>
      <c r="AF8" s="35">
        <f t="shared" ref="AF8:AF30" si="2">Z8*0.35</f>
        <v>7.7</v>
      </c>
      <c r="AG8" s="15"/>
      <c r="AH8" s="16" t="s">
        <v>27</v>
      </c>
      <c r="AI8" s="16"/>
      <c r="AJ8" s="16"/>
      <c r="AK8" s="16"/>
      <c r="AL8" s="16"/>
      <c r="AM8" s="16"/>
      <c r="AN8" s="15" t="s">
        <v>28</v>
      </c>
      <c r="AO8" s="15"/>
      <c r="AP8" s="15"/>
      <c r="AQ8" s="15"/>
      <c r="AR8" s="15"/>
      <c r="AS8" s="17"/>
      <c r="AT8" s="55" t="s">
        <v>29</v>
      </c>
      <c r="AU8"/>
    </row>
    <row r="9" s="1" customFormat="1" ht="24" customHeight="1" spans="1:47">
      <c r="A9" s="15" t="s">
        <v>31</v>
      </c>
      <c r="B9" s="15" t="s">
        <v>22</v>
      </c>
      <c r="C9" s="15"/>
      <c r="D9" s="15"/>
      <c r="E9" s="16" t="s">
        <v>23</v>
      </c>
      <c r="F9" s="16"/>
      <c r="G9" s="16"/>
      <c r="H9" s="16"/>
      <c r="I9" s="16"/>
      <c r="J9" s="15" t="s">
        <v>24</v>
      </c>
      <c r="K9" s="15"/>
      <c r="L9" s="15"/>
      <c r="M9" s="15"/>
      <c r="N9" s="15" t="s">
        <v>25</v>
      </c>
      <c r="O9" s="15"/>
      <c r="P9" s="15"/>
      <c r="Q9" s="15"/>
      <c r="R9" s="15" t="s">
        <v>26</v>
      </c>
      <c r="S9" s="15"/>
      <c r="T9" s="26">
        <v>1.1</v>
      </c>
      <c r="U9" s="15"/>
      <c r="V9" s="26">
        <v>1.1</v>
      </c>
      <c r="W9" s="15"/>
      <c r="X9" s="26">
        <v>7700</v>
      </c>
      <c r="Y9" s="15"/>
      <c r="Z9" s="35">
        <f t="shared" si="0"/>
        <v>154</v>
      </c>
      <c r="AA9" s="15"/>
      <c r="AB9" s="36">
        <v>0.65</v>
      </c>
      <c r="AC9" s="15"/>
      <c r="AD9" s="37">
        <f t="shared" si="1"/>
        <v>100.1</v>
      </c>
      <c r="AE9" s="34"/>
      <c r="AF9" s="35">
        <f t="shared" si="2"/>
        <v>53.9</v>
      </c>
      <c r="AG9" s="15"/>
      <c r="AH9" s="16" t="s">
        <v>27</v>
      </c>
      <c r="AI9" s="16"/>
      <c r="AJ9" s="16"/>
      <c r="AK9" s="16"/>
      <c r="AL9" s="16"/>
      <c r="AM9" s="16"/>
      <c r="AN9" s="15" t="s">
        <v>28</v>
      </c>
      <c r="AO9" s="15"/>
      <c r="AP9" s="15"/>
      <c r="AQ9" s="15"/>
      <c r="AR9" s="15"/>
      <c r="AS9" s="17"/>
      <c r="AT9" s="56" t="s">
        <v>29</v>
      </c>
      <c r="AU9"/>
    </row>
    <row r="10" s="1" customFormat="1" ht="24" customHeight="1" spans="1:47">
      <c r="A10" s="15" t="s">
        <v>32</v>
      </c>
      <c r="B10" s="15" t="s">
        <v>22</v>
      </c>
      <c r="C10" s="15"/>
      <c r="D10" s="15"/>
      <c r="E10" s="16" t="s">
        <v>23</v>
      </c>
      <c r="F10" s="16"/>
      <c r="G10" s="16"/>
      <c r="H10" s="16"/>
      <c r="I10" s="16"/>
      <c r="J10" s="15" t="s">
        <v>24</v>
      </c>
      <c r="K10" s="15"/>
      <c r="L10" s="15"/>
      <c r="M10" s="15"/>
      <c r="N10" s="15" t="s">
        <v>25</v>
      </c>
      <c r="O10" s="15"/>
      <c r="P10" s="15"/>
      <c r="Q10" s="15"/>
      <c r="R10" s="15" t="s">
        <v>26</v>
      </c>
      <c r="S10" s="15"/>
      <c r="T10" s="26">
        <v>1.1</v>
      </c>
      <c r="U10" s="15"/>
      <c r="V10" s="26">
        <v>1.1</v>
      </c>
      <c r="W10" s="15"/>
      <c r="X10" s="26">
        <v>2200</v>
      </c>
      <c r="Y10" s="15"/>
      <c r="Z10" s="35">
        <f t="shared" si="0"/>
        <v>44</v>
      </c>
      <c r="AA10" s="15"/>
      <c r="AB10" s="36">
        <v>0.65</v>
      </c>
      <c r="AC10" s="15"/>
      <c r="AD10" s="37">
        <f t="shared" si="1"/>
        <v>28.6</v>
      </c>
      <c r="AE10" s="34"/>
      <c r="AF10" s="35">
        <f t="shared" si="2"/>
        <v>15.4</v>
      </c>
      <c r="AG10" s="15"/>
      <c r="AH10" s="16" t="s">
        <v>27</v>
      </c>
      <c r="AI10" s="16"/>
      <c r="AJ10" s="16"/>
      <c r="AK10" s="16"/>
      <c r="AL10" s="16"/>
      <c r="AM10" s="16"/>
      <c r="AN10" s="15" t="s">
        <v>28</v>
      </c>
      <c r="AO10" s="15"/>
      <c r="AP10" s="15"/>
      <c r="AQ10" s="48"/>
      <c r="AR10" s="48"/>
      <c r="AS10" s="49"/>
      <c r="AT10" s="57" t="s">
        <v>29</v>
      </c>
      <c r="AU10"/>
    </row>
    <row r="11" s="1" customFormat="1" ht="24" customHeight="1" spans="1:47">
      <c r="A11" s="15" t="s">
        <v>33</v>
      </c>
      <c r="B11" s="15" t="s">
        <v>34</v>
      </c>
      <c r="C11" s="15"/>
      <c r="D11" s="15"/>
      <c r="E11" s="16" t="s">
        <v>23</v>
      </c>
      <c r="F11" s="16"/>
      <c r="G11" s="16"/>
      <c r="H11" s="16"/>
      <c r="I11" s="16"/>
      <c r="J11" s="15" t="s">
        <v>35</v>
      </c>
      <c r="K11" s="15"/>
      <c r="L11" s="15"/>
      <c r="M11" s="15"/>
      <c r="N11" s="15" t="s">
        <v>36</v>
      </c>
      <c r="O11" s="15"/>
      <c r="P11" s="15"/>
      <c r="Q11" s="15"/>
      <c r="R11" s="15" t="s">
        <v>26</v>
      </c>
      <c r="S11" s="15"/>
      <c r="T11" s="26">
        <v>1.1</v>
      </c>
      <c r="U11" s="15"/>
      <c r="V11" s="26">
        <v>1.1</v>
      </c>
      <c r="W11" s="15"/>
      <c r="X11" s="26">
        <v>7700</v>
      </c>
      <c r="Y11" s="15"/>
      <c r="Z11" s="35">
        <f t="shared" si="0"/>
        <v>154</v>
      </c>
      <c r="AA11" s="15"/>
      <c r="AB11" s="36">
        <v>0.65</v>
      </c>
      <c r="AC11" s="15"/>
      <c r="AD11" s="37">
        <f t="shared" si="1"/>
        <v>100.1</v>
      </c>
      <c r="AE11" s="34"/>
      <c r="AF11" s="35">
        <f t="shared" si="2"/>
        <v>53.9</v>
      </c>
      <c r="AG11" s="15"/>
      <c r="AH11" s="16" t="s">
        <v>37</v>
      </c>
      <c r="AI11" s="16"/>
      <c r="AJ11" s="16"/>
      <c r="AK11" s="16"/>
      <c r="AL11" s="16"/>
      <c r="AM11" s="16"/>
      <c r="AN11" s="15" t="s">
        <v>38</v>
      </c>
      <c r="AO11" s="15"/>
      <c r="AP11" s="15"/>
      <c r="AQ11" s="15"/>
      <c r="AR11" s="15"/>
      <c r="AS11" s="15"/>
      <c r="AT11" s="55" t="s">
        <v>39</v>
      </c>
      <c r="AU11"/>
    </row>
    <row r="12" s="1" customFormat="1" ht="24" customHeight="1" spans="1:47">
      <c r="A12" s="15" t="s">
        <v>40</v>
      </c>
      <c r="B12" s="15" t="s">
        <v>34</v>
      </c>
      <c r="C12" s="15"/>
      <c r="D12" s="15"/>
      <c r="E12" s="16" t="s">
        <v>23</v>
      </c>
      <c r="F12" s="16"/>
      <c r="G12" s="16"/>
      <c r="H12" s="16"/>
      <c r="I12" s="16"/>
      <c r="J12" s="15" t="s">
        <v>35</v>
      </c>
      <c r="K12" s="15"/>
      <c r="L12" s="15"/>
      <c r="M12" s="15"/>
      <c r="N12" s="15" t="s">
        <v>36</v>
      </c>
      <c r="O12" s="15"/>
      <c r="P12" s="15"/>
      <c r="Q12" s="15"/>
      <c r="R12" s="15" t="s">
        <v>26</v>
      </c>
      <c r="S12" s="15"/>
      <c r="T12" s="26">
        <v>1.1</v>
      </c>
      <c r="U12" s="15"/>
      <c r="V12" s="26">
        <v>1.1</v>
      </c>
      <c r="W12" s="15"/>
      <c r="X12" s="26">
        <v>1100</v>
      </c>
      <c r="Y12" s="15"/>
      <c r="Z12" s="35">
        <f t="shared" si="0"/>
        <v>22</v>
      </c>
      <c r="AA12" s="15"/>
      <c r="AB12" s="36">
        <v>0.65</v>
      </c>
      <c r="AC12" s="15"/>
      <c r="AD12" s="37">
        <f t="shared" si="1"/>
        <v>14.3</v>
      </c>
      <c r="AE12" s="34"/>
      <c r="AF12" s="35">
        <f t="shared" si="2"/>
        <v>7.7</v>
      </c>
      <c r="AG12" s="15"/>
      <c r="AH12" s="16" t="s">
        <v>37</v>
      </c>
      <c r="AI12" s="16"/>
      <c r="AJ12" s="16"/>
      <c r="AK12" s="16"/>
      <c r="AL12" s="16"/>
      <c r="AM12" s="16"/>
      <c r="AN12" s="15" t="s">
        <v>38</v>
      </c>
      <c r="AO12" s="15"/>
      <c r="AP12" s="15"/>
      <c r="AQ12" s="15"/>
      <c r="AR12" s="15"/>
      <c r="AS12" s="15"/>
      <c r="AT12" s="55" t="s">
        <v>39</v>
      </c>
      <c r="AU12"/>
    </row>
    <row r="13" s="1" customFormat="1" ht="24" customHeight="1" spans="1:47">
      <c r="A13" s="15" t="s">
        <v>41</v>
      </c>
      <c r="B13" s="15" t="s">
        <v>34</v>
      </c>
      <c r="C13" s="15"/>
      <c r="D13" s="15"/>
      <c r="E13" s="16" t="s">
        <v>23</v>
      </c>
      <c r="F13" s="16"/>
      <c r="G13" s="16"/>
      <c r="H13" s="16"/>
      <c r="I13" s="16"/>
      <c r="J13" s="15" t="s">
        <v>35</v>
      </c>
      <c r="K13" s="15"/>
      <c r="L13" s="15"/>
      <c r="M13" s="15"/>
      <c r="N13" s="15" t="s">
        <v>36</v>
      </c>
      <c r="O13" s="15"/>
      <c r="P13" s="15"/>
      <c r="Q13" s="15"/>
      <c r="R13" s="15" t="s">
        <v>26</v>
      </c>
      <c r="S13" s="15"/>
      <c r="T13" s="26">
        <v>1.1</v>
      </c>
      <c r="U13" s="15"/>
      <c r="V13" s="26">
        <v>1.1</v>
      </c>
      <c r="W13" s="15"/>
      <c r="X13" s="26">
        <v>7700</v>
      </c>
      <c r="Y13" s="15"/>
      <c r="Z13" s="35">
        <f t="shared" si="0"/>
        <v>154</v>
      </c>
      <c r="AA13" s="15"/>
      <c r="AB13" s="36">
        <v>0.65</v>
      </c>
      <c r="AC13" s="15"/>
      <c r="AD13" s="37">
        <f t="shared" si="1"/>
        <v>100.1</v>
      </c>
      <c r="AE13" s="34"/>
      <c r="AF13" s="35">
        <f t="shared" si="2"/>
        <v>53.9</v>
      </c>
      <c r="AG13" s="15"/>
      <c r="AH13" s="16" t="s">
        <v>37</v>
      </c>
      <c r="AI13" s="16"/>
      <c r="AJ13" s="16"/>
      <c r="AK13" s="16"/>
      <c r="AL13" s="16"/>
      <c r="AM13" s="16"/>
      <c r="AN13" s="15" t="s">
        <v>38</v>
      </c>
      <c r="AO13" s="15"/>
      <c r="AP13" s="15"/>
      <c r="AQ13" s="51"/>
      <c r="AR13" s="51"/>
      <c r="AS13" s="52"/>
      <c r="AT13" s="56" t="s">
        <v>39</v>
      </c>
      <c r="AU13"/>
    </row>
    <row r="14" s="1" customFormat="1" ht="24" customHeight="1" spans="1:47">
      <c r="A14" s="15" t="s">
        <v>42</v>
      </c>
      <c r="B14" s="15" t="s">
        <v>34</v>
      </c>
      <c r="C14" s="15"/>
      <c r="D14" s="15"/>
      <c r="E14" s="16" t="s">
        <v>23</v>
      </c>
      <c r="F14" s="16"/>
      <c r="G14" s="16"/>
      <c r="H14" s="16"/>
      <c r="I14" s="16"/>
      <c r="J14" s="15" t="s">
        <v>35</v>
      </c>
      <c r="K14" s="15"/>
      <c r="L14" s="15"/>
      <c r="M14" s="15"/>
      <c r="N14" s="15" t="s">
        <v>36</v>
      </c>
      <c r="O14" s="15"/>
      <c r="P14" s="15"/>
      <c r="Q14" s="15"/>
      <c r="R14" s="15" t="s">
        <v>26</v>
      </c>
      <c r="S14" s="15"/>
      <c r="T14" s="26">
        <v>1.1</v>
      </c>
      <c r="U14" s="15"/>
      <c r="V14" s="26">
        <v>1.1</v>
      </c>
      <c r="W14" s="15"/>
      <c r="X14" s="26">
        <v>2200</v>
      </c>
      <c r="Y14" s="15"/>
      <c r="Z14" s="35">
        <f t="shared" si="0"/>
        <v>44</v>
      </c>
      <c r="AA14" s="15"/>
      <c r="AB14" s="36">
        <v>0.65</v>
      </c>
      <c r="AC14" s="15"/>
      <c r="AD14" s="37">
        <f t="shared" si="1"/>
        <v>28.6</v>
      </c>
      <c r="AE14" s="34"/>
      <c r="AF14" s="35">
        <f t="shared" si="2"/>
        <v>15.4</v>
      </c>
      <c r="AG14" s="15"/>
      <c r="AH14" s="16" t="s">
        <v>37</v>
      </c>
      <c r="AI14" s="16"/>
      <c r="AJ14" s="16"/>
      <c r="AK14" s="16"/>
      <c r="AL14" s="16"/>
      <c r="AM14" s="16"/>
      <c r="AN14" s="15" t="s">
        <v>38</v>
      </c>
      <c r="AO14" s="15"/>
      <c r="AP14" s="15"/>
      <c r="AQ14" s="15"/>
      <c r="AR14" s="15"/>
      <c r="AS14" s="17"/>
      <c r="AT14" s="55" t="s">
        <v>39</v>
      </c>
      <c r="AU14"/>
    </row>
    <row r="15" s="1" customFormat="1" ht="24" customHeight="1" spans="1:47">
      <c r="A15" s="15" t="s">
        <v>43</v>
      </c>
      <c r="B15" s="15" t="s">
        <v>44</v>
      </c>
      <c r="C15" s="15"/>
      <c r="D15" s="15"/>
      <c r="E15" s="16" t="s">
        <v>23</v>
      </c>
      <c r="F15" s="16"/>
      <c r="G15" s="16"/>
      <c r="H15" s="16"/>
      <c r="I15" s="16"/>
      <c r="J15" s="15" t="s">
        <v>45</v>
      </c>
      <c r="K15" s="15"/>
      <c r="L15" s="15"/>
      <c r="M15" s="15"/>
      <c r="N15" s="15" t="s">
        <v>46</v>
      </c>
      <c r="O15" s="15"/>
      <c r="P15" s="15"/>
      <c r="Q15" s="15"/>
      <c r="R15" s="15" t="s">
        <v>26</v>
      </c>
      <c r="S15" s="15"/>
      <c r="T15" s="26">
        <v>0.81</v>
      </c>
      <c r="U15" s="15"/>
      <c r="V15" s="26">
        <v>0.81</v>
      </c>
      <c r="W15" s="15"/>
      <c r="X15" s="26">
        <v>5670</v>
      </c>
      <c r="Y15" s="15"/>
      <c r="Z15" s="35">
        <f t="shared" si="0"/>
        <v>113.4</v>
      </c>
      <c r="AA15" s="15"/>
      <c r="AB15" s="36">
        <v>0.65</v>
      </c>
      <c r="AC15" s="15"/>
      <c r="AD15" s="37">
        <f t="shared" si="1"/>
        <v>73.71</v>
      </c>
      <c r="AE15" s="34"/>
      <c r="AF15" s="35">
        <f t="shared" si="2"/>
        <v>39.69</v>
      </c>
      <c r="AG15" s="15"/>
      <c r="AH15" s="16" t="s">
        <v>47</v>
      </c>
      <c r="AI15" s="16"/>
      <c r="AJ15" s="16"/>
      <c r="AK15" s="16"/>
      <c r="AL15" s="16"/>
      <c r="AM15" s="16"/>
      <c r="AN15" s="15" t="s">
        <v>48</v>
      </c>
      <c r="AO15" s="15"/>
      <c r="AP15" s="15"/>
      <c r="AQ15" s="15"/>
      <c r="AR15" s="15"/>
      <c r="AS15" s="15"/>
      <c r="AT15" s="55" t="s">
        <v>49</v>
      </c>
      <c r="AU15"/>
    </row>
    <row r="16" s="1" customFormat="1" ht="24" customHeight="1" spans="1:47">
      <c r="A16" s="15" t="s">
        <v>50</v>
      </c>
      <c r="B16" s="15" t="s">
        <v>44</v>
      </c>
      <c r="C16" s="15"/>
      <c r="D16" s="15"/>
      <c r="E16" s="16" t="s">
        <v>23</v>
      </c>
      <c r="F16" s="16"/>
      <c r="G16" s="16"/>
      <c r="H16" s="16"/>
      <c r="I16" s="16"/>
      <c r="J16" s="15" t="s">
        <v>45</v>
      </c>
      <c r="K16" s="15"/>
      <c r="L16" s="15"/>
      <c r="M16" s="15"/>
      <c r="N16" s="15" t="s">
        <v>46</v>
      </c>
      <c r="O16" s="15"/>
      <c r="P16" s="15"/>
      <c r="Q16" s="15"/>
      <c r="R16" s="15" t="s">
        <v>26</v>
      </c>
      <c r="S16" s="15"/>
      <c r="T16" s="26">
        <v>0.81</v>
      </c>
      <c r="U16" s="15"/>
      <c r="V16" s="26">
        <v>0.81</v>
      </c>
      <c r="W16" s="15"/>
      <c r="X16" s="26">
        <v>810</v>
      </c>
      <c r="Y16" s="15"/>
      <c r="Z16" s="35">
        <f t="shared" si="0"/>
        <v>16.2</v>
      </c>
      <c r="AA16" s="15"/>
      <c r="AB16" s="36">
        <v>0.65</v>
      </c>
      <c r="AC16" s="15"/>
      <c r="AD16" s="37">
        <f t="shared" si="1"/>
        <v>10.53</v>
      </c>
      <c r="AE16" s="34"/>
      <c r="AF16" s="35">
        <f t="shared" si="2"/>
        <v>5.67</v>
      </c>
      <c r="AG16" s="15"/>
      <c r="AH16" s="16" t="s">
        <v>47</v>
      </c>
      <c r="AI16" s="16"/>
      <c r="AJ16" s="16"/>
      <c r="AK16" s="16"/>
      <c r="AL16" s="16"/>
      <c r="AM16" s="16"/>
      <c r="AN16" s="15" t="s">
        <v>48</v>
      </c>
      <c r="AO16" s="15"/>
      <c r="AP16" s="15"/>
      <c r="AQ16" s="51"/>
      <c r="AR16" s="51"/>
      <c r="AS16" s="52"/>
      <c r="AT16" s="56" t="s">
        <v>49</v>
      </c>
      <c r="AU16"/>
    </row>
    <row r="17" s="1" customFormat="1" ht="24" customHeight="1" spans="1:47">
      <c r="A17" s="15" t="s">
        <v>51</v>
      </c>
      <c r="B17" s="15" t="s">
        <v>44</v>
      </c>
      <c r="C17" s="15"/>
      <c r="D17" s="15"/>
      <c r="E17" s="16" t="s">
        <v>23</v>
      </c>
      <c r="F17" s="16"/>
      <c r="G17" s="16"/>
      <c r="H17" s="16"/>
      <c r="I17" s="16"/>
      <c r="J17" s="15" t="s">
        <v>45</v>
      </c>
      <c r="K17" s="15"/>
      <c r="L17" s="15"/>
      <c r="M17" s="15"/>
      <c r="N17" s="15" t="s">
        <v>46</v>
      </c>
      <c r="O17" s="15"/>
      <c r="P17" s="15"/>
      <c r="Q17" s="15"/>
      <c r="R17" s="15" t="s">
        <v>26</v>
      </c>
      <c r="S17" s="15"/>
      <c r="T17" s="26">
        <v>0.81</v>
      </c>
      <c r="U17" s="15"/>
      <c r="V17" s="26">
        <v>0.81</v>
      </c>
      <c r="W17" s="15"/>
      <c r="X17" s="26">
        <v>5670</v>
      </c>
      <c r="Y17" s="15"/>
      <c r="Z17" s="35">
        <f t="shared" si="0"/>
        <v>113.4</v>
      </c>
      <c r="AA17" s="15"/>
      <c r="AB17" s="36">
        <v>0.65</v>
      </c>
      <c r="AC17" s="15"/>
      <c r="AD17" s="37">
        <f t="shared" si="1"/>
        <v>73.71</v>
      </c>
      <c r="AE17" s="34"/>
      <c r="AF17" s="35">
        <f t="shared" si="2"/>
        <v>39.69</v>
      </c>
      <c r="AG17" s="15"/>
      <c r="AH17" s="16" t="s">
        <v>47</v>
      </c>
      <c r="AI17" s="16"/>
      <c r="AJ17" s="16"/>
      <c r="AK17" s="16"/>
      <c r="AL17" s="16"/>
      <c r="AM17" s="16"/>
      <c r="AN17" s="15" t="s">
        <v>48</v>
      </c>
      <c r="AO17" s="15"/>
      <c r="AP17" s="15"/>
      <c r="AQ17" s="15"/>
      <c r="AR17" s="15"/>
      <c r="AS17" s="17"/>
      <c r="AT17" s="55" t="s">
        <v>49</v>
      </c>
      <c r="AU17"/>
    </row>
    <row r="18" s="1" customFormat="1" ht="24" customHeight="1" spans="1:47">
      <c r="A18" s="15" t="s">
        <v>52</v>
      </c>
      <c r="B18" s="15" t="s">
        <v>44</v>
      </c>
      <c r="C18" s="15"/>
      <c r="D18" s="15"/>
      <c r="E18" s="16" t="s">
        <v>23</v>
      </c>
      <c r="F18" s="16"/>
      <c r="G18" s="16"/>
      <c r="H18" s="16"/>
      <c r="I18" s="16"/>
      <c r="J18" s="15" t="s">
        <v>45</v>
      </c>
      <c r="K18" s="15"/>
      <c r="L18" s="15"/>
      <c r="M18" s="15"/>
      <c r="N18" s="15" t="s">
        <v>46</v>
      </c>
      <c r="O18" s="15"/>
      <c r="P18" s="15"/>
      <c r="Q18" s="15"/>
      <c r="R18" s="15" t="s">
        <v>26</v>
      </c>
      <c r="S18" s="15"/>
      <c r="T18" s="26">
        <v>0.81</v>
      </c>
      <c r="U18" s="15"/>
      <c r="V18" s="26">
        <v>0.81</v>
      </c>
      <c r="W18" s="15"/>
      <c r="X18" s="26">
        <v>1620</v>
      </c>
      <c r="Y18" s="15"/>
      <c r="Z18" s="35">
        <f t="shared" si="0"/>
        <v>32.4</v>
      </c>
      <c r="AA18" s="15"/>
      <c r="AB18" s="36">
        <v>0.65</v>
      </c>
      <c r="AC18" s="15"/>
      <c r="AD18" s="37">
        <f t="shared" si="1"/>
        <v>21.06</v>
      </c>
      <c r="AE18" s="34"/>
      <c r="AF18" s="35">
        <f t="shared" si="2"/>
        <v>11.34</v>
      </c>
      <c r="AG18" s="15"/>
      <c r="AH18" s="16" t="s">
        <v>47</v>
      </c>
      <c r="AI18" s="16"/>
      <c r="AJ18" s="16"/>
      <c r="AK18" s="16"/>
      <c r="AL18" s="16"/>
      <c r="AM18" s="16"/>
      <c r="AN18" s="15" t="s">
        <v>48</v>
      </c>
      <c r="AO18" s="15"/>
      <c r="AP18" s="15"/>
      <c r="AQ18" s="15"/>
      <c r="AR18" s="15"/>
      <c r="AS18" s="15"/>
      <c r="AT18" s="55" t="s">
        <v>49</v>
      </c>
      <c r="AU18"/>
    </row>
    <row r="19" s="1" customFormat="1" ht="24" customHeight="1" spans="1:47">
      <c r="A19" s="15" t="s">
        <v>53</v>
      </c>
      <c r="B19" s="15" t="s">
        <v>44</v>
      </c>
      <c r="C19" s="15"/>
      <c r="D19" s="15"/>
      <c r="E19" s="16" t="s">
        <v>23</v>
      </c>
      <c r="F19" s="16"/>
      <c r="G19" s="16"/>
      <c r="H19" s="16"/>
      <c r="I19" s="16"/>
      <c r="J19" s="15" t="s">
        <v>45</v>
      </c>
      <c r="K19" s="15"/>
      <c r="L19" s="15"/>
      <c r="M19" s="15"/>
      <c r="N19" s="15" t="s">
        <v>46</v>
      </c>
      <c r="O19" s="15"/>
      <c r="P19" s="15"/>
      <c r="Q19" s="15"/>
      <c r="R19" s="15" t="s">
        <v>26</v>
      </c>
      <c r="S19" s="15"/>
      <c r="T19" s="26">
        <v>1.1</v>
      </c>
      <c r="U19" s="15"/>
      <c r="V19" s="26">
        <v>1.1</v>
      </c>
      <c r="W19" s="15"/>
      <c r="X19" s="26">
        <v>7700</v>
      </c>
      <c r="Y19" s="15"/>
      <c r="Z19" s="35">
        <f t="shared" si="0"/>
        <v>154</v>
      </c>
      <c r="AA19" s="15"/>
      <c r="AB19" s="36">
        <v>0.65</v>
      </c>
      <c r="AC19" s="15"/>
      <c r="AD19" s="37">
        <f t="shared" si="1"/>
        <v>100.1</v>
      </c>
      <c r="AE19" s="34"/>
      <c r="AF19" s="35">
        <f t="shared" si="2"/>
        <v>53.9</v>
      </c>
      <c r="AG19" s="15"/>
      <c r="AH19" s="16" t="s">
        <v>47</v>
      </c>
      <c r="AI19" s="16"/>
      <c r="AJ19" s="16"/>
      <c r="AK19" s="16"/>
      <c r="AL19" s="16"/>
      <c r="AM19" s="16"/>
      <c r="AN19" s="15" t="s">
        <v>48</v>
      </c>
      <c r="AO19" s="15"/>
      <c r="AP19" s="15"/>
      <c r="AQ19" s="51"/>
      <c r="AR19" s="51"/>
      <c r="AS19" s="52"/>
      <c r="AT19" s="56" t="s">
        <v>54</v>
      </c>
      <c r="AU19"/>
    </row>
    <row r="20" s="1" customFormat="1" ht="24" customHeight="1" spans="1:47">
      <c r="A20" s="15" t="s">
        <v>55</v>
      </c>
      <c r="B20" s="15" t="s">
        <v>44</v>
      </c>
      <c r="C20" s="15"/>
      <c r="D20" s="15"/>
      <c r="E20" s="16" t="s">
        <v>23</v>
      </c>
      <c r="F20" s="16"/>
      <c r="G20" s="16"/>
      <c r="H20" s="16"/>
      <c r="I20" s="16"/>
      <c r="J20" s="15" t="s">
        <v>45</v>
      </c>
      <c r="K20" s="15"/>
      <c r="L20" s="15"/>
      <c r="M20" s="15"/>
      <c r="N20" s="15" t="s">
        <v>46</v>
      </c>
      <c r="O20" s="15"/>
      <c r="P20" s="15"/>
      <c r="Q20" s="15"/>
      <c r="R20" s="15" t="s">
        <v>26</v>
      </c>
      <c r="S20" s="15"/>
      <c r="T20" s="26">
        <v>1.1</v>
      </c>
      <c r="U20" s="15"/>
      <c r="V20" s="26">
        <v>1.1</v>
      </c>
      <c r="W20" s="15"/>
      <c r="X20" s="26">
        <v>1100</v>
      </c>
      <c r="Y20" s="15"/>
      <c r="Z20" s="35">
        <f t="shared" si="0"/>
        <v>22</v>
      </c>
      <c r="AA20" s="15"/>
      <c r="AB20" s="36">
        <v>0.65</v>
      </c>
      <c r="AC20" s="15"/>
      <c r="AD20" s="37">
        <f t="shared" si="1"/>
        <v>14.3</v>
      </c>
      <c r="AE20" s="34"/>
      <c r="AF20" s="35">
        <f t="shared" si="2"/>
        <v>7.7</v>
      </c>
      <c r="AG20" s="15"/>
      <c r="AH20" s="16" t="s">
        <v>47</v>
      </c>
      <c r="AI20" s="16"/>
      <c r="AJ20" s="16"/>
      <c r="AK20" s="16"/>
      <c r="AL20" s="16"/>
      <c r="AM20" s="16"/>
      <c r="AN20" s="15" t="s">
        <v>48</v>
      </c>
      <c r="AO20" s="15"/>
      <c r="AP20" s="15"/>
      <c r="AQ20" s="15"/>
      <c r="AR20" s="15"/>
      <c r="AS20" s="17"/>
      <c r="AT20" s="55" t="s">
        <v>54</v>
      </c>
      <c r="AU20"/>
    </row>
    <row r="21" s="1" customFormat="1" ht="24" customHeight="1" spans="1:47">
      <c r="A21" s="15" t="s">
        <v>56</v>
      </c>
      <c r="B21" s="15" t="s">
        <v>44</v>
      </c>
      <c r="C21" s="15"/>
      <c r="D21" s="15"/>
      <c r="E21" s="16" t="s">
        <v>23</v>
      </c>
      <c r="F21" s="16"/>
      <c r="G21" s="16"/>
      <c r="H21" s="16"/>
      <c r="I21" s="16"/>
      <c r="J21" s="15" t="s">
        <v>45</v>
      </c>
      <c r="K21" s="15"/>
      <c r="L21" s="15"/>
      <c r="M21" s="15"/>
      <c r="N21" s="15" t="s">
        <v>46</v>
      </c>
      <c r="O21" s="15"/>
      <c r="P21" s="15"/>
      <c r="Q21" s="15"/>
      <c r="R21" s="15" t="s">
        <v>26</v>
      </c>
      <c r="S21" s="15"/>
      <c r="T21" s="26">
        <v>1.1</v>
      </c>
      <c r="U21" s="15"/>
      <c r="V21" s="26">
        <v>1.1</v>
      </c>
      <c r="W21" s="15"/>
      <c r="X21" s="26">
        <v>7700</v>
      </c>
      <c r="Y21" s="15"/>
      <c r="Z21" s="35">
        <f t="shared" si="0"/>
        <v>154</v>
      </c>
      <c r="AA21" s="15"/>
      <c r="AB21" s="36">
        <v>0.65</v>
      </c>
      <c r="AC21" s="15"/>
      <c r="AD21" s="37">
        <f t="shared" si="1"/>
        <v>100.1</v>
      </c>
      <c r="AE21" s="34"/>
      <c r="AF21" s="35">
        <f t="shared" si="2"/>
        <v>53.9</v>
      </c>
      <c r="AG21" s="15"/>
      <c r="AH21" s="16" t="s">
        <v>47</v>
      </c>
      <c r="AI21" s="16"/>
      <c r="AJ21" s="16"/>
      <c r="AK21" s="16"/>
      <c r="AL21" s="16"/>
      <c r="AM21" s="16"/>
      <c r="AN21" s="15" t="s">
        <v>48</v>
      </c>
      <c r="AO21" s="15"/>
      <c r="AP21" s="15"/>
      <c r="AQ21" s="15"/>
      <c r="AR21" s="15"/>
      <c r="AS21" s="15"/>
      <c r="AT21" s="55" t="s">
        <v>54</v>
      </c>
      <c r="AU21"/>
    </row>
    <row r="22" s="1" customFormat="1" ht="24" customHeight="1" spans="1:47">
      <c r="A22" s="15" t="s">
        <v>57</v>
      </c>
      <c r="B22" s="15" t="s">
        <v>44</v>
      </c>
      <c r="C22" s="15"/>
      <c r="D22" s="15"/>
      <c r="E22" s="16" t="s">
        <v>23</v>
      </c>
      <c r="F22" s="16"/>
      <c r="G22" s="16"/>
      <c r="H22" s="16"/>
      <c r="I22" s="16"/>
      <c r="J22" s="15" t="s">
        <v>45</v>
      </c>
      <c r="K22" s="15"/>
      <c r="L22" s="15"/>
      <c r="M22" s="15"/>
      <c r="N22" s="15" t="s">
        <v>46</v>
      </c>
      <c r="O22" s="15"/>
      <c r="P22" s="15"/>
      <c r="Q22" s="15"/>
      <c r="R22" s="15" t="s">
        <v>26</v>
      </c>
      <c r="S22" s="15"/>
      <c r="T22" s="26">
        <v>1.1</v>
      </c>
      <c r="U22" s="15"/>
      <c r="V22" s="26">
        <v>1.1</v>
      </c>
      <c r="W22" s="15"/>
      <c r="X22" s="26">
        <v>2200</v>
      </c>
      <c r="Y22" s="15"/>
      <c r="Z22" s="35">
        <f t="shared" si="0"/>
        <v>44</v>
      </c>
      <c r="AA22" s="15"/>
      <c r="AB22" s="36">
        <v>0.65</v>
      </c>
      <c r="AC22" s="15"/>
      <c r="AD22" s="37">
        <f t="shared" si="1"/>
        <v>28.6</v>
      </c>
      <c r="AE22" s="34"/>
      <c r="AF22" s="35">
        <f t="shared" si="2"/>
        <v>15.4</v>
      </c>
      <c r="AG22" s="15"/>
      <c r="AH22" s="16" t="s">
        <v>47</v>
      </c>
      <c r="AI22" s="16"/>
      <c r="AJ22" s="16"/>
      <c r="AK22" s="16"/>
      <c r="AL22" s="16"/>
      <c r="AM22" s="16"/>
      <c r="AN22" s="15" t="s">
        <v>48</v>
      </c>
      <c r="AO22" s="15"/>
      <c r="AP22" s="15"/>
      <c r="AQ22" s="51"/>
      <c r="AR22" s="51"/>
      <c r="AS22" s="52"/>
      <c r="AT22" s="56" t="s">
        <v>54</v>
      </c>
      <c r="AU22"/>
    </row>
    <row r="23" s="1" customFormat="1" ht="24" customHeight="1" spans="1:47">
      <c r="A23" s="15" t="s">
        <v>58</v>
      </c>
      <c r="B23" s="15" t="s">
        <v>59</v>
      </c>
      <c r="C23" s="15"/>
      <c r="D23" s="15"/>
      <c r="E23" s="16" t="s">
        <v>23</v>
      </c>
      <c r="F23" s="16"/>
      <c r="G23" s="16"/>
      <c r="H23" s="16"/>
      <c r="I23" s="16"/>
      <c r="J23" s="15" t="s">
        <v>60</v>
      </c>
      <c r="K23" s="15"/>
      <c r="L23" s="15"/>
      <c r="M23" s="15"/>
      <c r="N23" s="15" t="s">
        <v>61</v>
      </c>
      <c r="O23" s="15"/>
      <c r="P23" s="15"/>
      <c r="Q23" s="15"/>
      <c r="R23" s="15" t="s">
        <v>26</v>
      </c>
      <c r="S23" s="15"/>
      <c r="T23" s="26">
        <v>1.2</v>
      </c>
      <c r="U23" s="15"/>
      <c r="V23" s="26">
        <v>1.2</v>
      </c>
      <c r="W23" s="15"/>
      <c r="X23" s="26">
        <v>8400</v>
      </c>
      <c r="Y23" s="15"/>
      <c r="Z23" s="35">
        <f t="shared" si="0"/>
        <v>168</v>
      </c>
      <c r="AA23" s="15"/>
      <c r="AB23" s="36">
        <v>0.65</v>
      </c>
      <c r="AC23" s="15"/>
      <c r="AD23" s="37">
        <f t="shared" si="1"/>
        <v>109.2</v>
      </c>
      <c r="AE23" s="34"/>
      <c r="AF23" s="35">
        <f t="shared" si="2"/>
        <v>58.8</v>
      </c>
      <c r="AG23" s="15"/>
      <c r="AH23" s="16" t="s">
        <v>62</v>
      </c>
      <c r="AI23" s="16"/>
      <c r="AJ23" s="16"/>
      <c r="AK23" s="16"/>
      <c r="AL23" s="16"/>
      <c r="AM23" s="16"/>
      <c r="AN23" s="15" t="s">
        <v>38</v>
      </c>
      <c r="AO23" s="15"/>
      <c r="AP23" s="15"/>
      <c r="AQ23" s="15"/>
      <c r="AR23" s="15"/>
      <c r="AS23" s="17"/>
      <c r="AT23" s="55" t="s">
        <v>63</v>
      </c>
      <c r="AU23"/>
    </row>
    <row r="24" s="1" customFormat="1" ht="24" customHeight="1" spans="1:47">
      <c r="A24" s="15" t="s">
        <v>64</v>
      </c>
      <c r="B24" s="15" t="s">
        <v>59</v>
      </c>
      <c r="C24" s="15"/>
      <c r="D24" s="15"/>
      <c r="E24" s="16" t="s">
        <v>23</v>
      </c>
      <c r="F24" s="16"/>
      <c r="G24" s="16"/>
      <c r="H24" s="16"/>
      <c r="I24" s="16"/>
      <c r="J24" s="15" t="s">
        <v>60</v>
      </c>
      <c r="K24" s="15"/>
      <c r="L24" s="15"/>
      <c r="M24" s="15"/>
      <c r="N24" s="15" t="s">
        <v>61</v>
      </c>
      <c r="O24" s="15"/>
      <c r="P24" s="15"/>
      <c r="Q24" s="15"/>
      <c r="R24" s="15" t="s">
        <v>26</v>
      </c>
      <c r="S24" s="15"/>
      <c r="T24" s="26">
        <v>1.2</v>
      </c>
      <c r="U24" s="15"/>
      <c r="V24" s="26">
        <v>1.2</v>
      </c>
      <c r="W24" s="15"/>
      <c r="X24" s="26">
        <v>1200</v>
      </c>
      <c r="Y24" s="15"/>
      <c r="Z24" s="35">
        <f t="shared" si="0"/>
        <v>24</v>
      </c>
      <c r="AA24" s="15"/>
      <c r="AB24" s="36">
        <v>0.65</v>
      </c>
      <c r="AC24" s="15"/>
      <c r="AD24" s="37">
        <f t="shared" si="1"/>
        <v>15.6</v>
      </c>
      <c r="AE24" s="34"/>
      <c r="AF24" s="35">
        <f t="shared" si="2"/>
        <v>8.4</v>
      </c>
      <c r="AG24" s="15"/>
      <c r="AH24" s="16" t="s">
        <v>62</v>
      </c>
      <c r="AI24" s="16"/>
      <c r="AJ24" s="16"/>
      <c r="AK24" s="16"/>
      <c r="AL24" s="16"/>
      <c r="AM24" s="16"/>
      <c r="AN24" s="15" t="s">
        <v>38</v>
      </c>
      <c r="AO24" s="15"/>
      <c r="AP24" s="15"/>
      <c r="AQ24" s="15"/>
      <c r="AR24" s="15"/>
      <c r="AS24" s="15"/>
      <c r="AT24" s="55" t="s">
        <v>63</v>
      </c>
      <c r="AU24"/>
    </row>
    <row r="25" s="1" customFormat="1" ht="24" customHeight="1" spans="1:47">
      <c r="A25" s="15" t="s">
        <v>65</v>
      </c>
      <c r="B25" s="15" t="s">
        <v>59</v>
      </c>
      <c r="C25" s="15"/>
      <c r="D25" s="15"/>
      <c r="E25" s="16" t="s">
        <v>23</v>
      </c>
      <c r="F25" s="16"/>
      <c r="G25" s="16"/>
      <c r="H25" s="16"/>
      <c r="I25" s="16"/>
      <c r="J25" s="15" t="s">
        <v>60</v>
      </c>
      <c r="K25" s="15"/>
      <c r="L25" s="15"/>
      <c r="M25" s="15"/>
      <c r="N25" s="15" t="s">
        <v>61</v>
      </c>
      <c r="O25" s="15"/>
      <c r="P25" s="15"/>
      <c r="Q25" s="15"/>
      <c r="R25" s="15" t="s">
        <v>26</v>
      </c>
      <c r="S25" s="15"/>
      <c r="T25" s="26">
        <v>1.2</v>
      </c>
      <c r="U25" s="15"/>
      <c r="V25" s="26">
        <v>1.2</v>
      </c>
      <c r="W25" s="15"/>
      <c r="X25" s="26">
        <v>8400</v>
      </c>
      <c r="Y25" s="15"/>
      <c r="Z25" s="35">
        <f t="shared" si="0"/>
        <v>168</v>
      </c>
      <c r="AA25" s="15"/>
      <c r="AB25" s="36">
        <v>0.65</v>
      </c>
      <c r="AC25" s="15"/>
      <c r="AD25" s="37">
        <f t="shared" si="1"/>
        <v>109.2</v>
      </c>
      <c r="AE25" s="34"/>
      <c r="AF25" s="35">
        <f t="shared" si="2"/>
        <v>58.8</v>
      </c>
      <c r="AG25" s="15"/>
      <c r="AH25" s="16" t="s">
        <v>62</v>
      </c>
      <c r="AI25" s="16"/>
      <c r="AJ25" s="16"/>
      <c r="AK25" s="16"/>
      <c r="AL25" s="16"/>
      <c r="AM25" s="16"/>
      <c r="AN25" s="15" t="s">
        <v>38</v>
      </c>
      <c r="AO25" s="15"/>
      <c r="AP25" s="15"/>
      <c r="AQ25" s="51"/>
      <c r="AR25" s="51"/>
      <c r="AS25" s="52"/>
      <c r="AT25" s="56" t="s">
        <v>63</v>
      </c>
      <c r="AU25"/>
    </row>
    <row r="26" s="1" customFormat="1" ht="24" customHeight="1" spans="1:47">
      <c r="A26" s="15" t="s">
        <v>66</v>
      </c>
      <c r="B26" s="15" t="s">
        <v>59</v>
      </c>
      <c r="C26" s="15"/>
      <c r="D26" s="15"/>
      <c r="E26" s="16" t="s">
        <v>23</v>
      </c>
      <c r="F26" s="16"/>
      <c r="G26" s="16"/>
      <c r="H26" s="16"/>
      <c r="I26" s="16"/>
      <c r="J26" s="15" t="s">
        <v>60</v>
      </c>
      <c r="K26" s="15"/>
      <c r="L26" s="15"/>
      <c r="M26" s="15"/>
      <c r="N26" s="15" t="s">
        <v>61</v>
      </c>
      <c r="O26" s="15"/>
      <c r="P26" s="15"/>
      <c r="Q26" s="15"/>
      <c r="R26" s="15" t="s">
        <v>26</v>
      </c>
      <c r="S26" s="15"/>
      <c r="T26" s="26">
        <v>1.2</v>
      </c>
      <c r="U26" s="15"/>
      <c r="V26" s="26">
        <v>1.2</v>
      </c>
      <c r="W26" s="15"/>
      <c r="X26" s="26">
        <v>2400</v>
      </c>
      <c r="Y26" s="15"/>
      <c r="Z26" s="35">
        <f t="shared" si="0"/>
        <v>48</v>
      </c>
      <c r="AA26" s="15"/>
      <c r="AB26" s="36">
        <v>0.65</v>
      </c>
      <c r="AC26" s="15"/>
      <c r="AD26" s="37">
        <f t="shared" si="1"/>
        <v>31.2</v>
      </c>
      <c r="AE26" s="34"/>
      <c r="AF26" s="35">
        <f t="shared" si="2"/>
        <v>16.8</v>
      </c>
      <c r="AG26" s="15"/>
      <c r="AH26" s="16" t="s">
        <v>62</v>
      </c>
      <c r="AI26" s="16"/>
      <c r="AJ26" s="16"/>
      <c r="AK26" s="16"/>
      <c r="AL26" s="16"/>
      <c r="AM26" s="16"/>
      <c r="AN26" s="15" t="s">
        <v>38</v>
      </c>
      <c r="AO26" s="15"/>
      <c r="AP26" s="15"/>
      <c r="AQ26" s="15"/>
      <c r="AR26" s="15"/>
      <c r="AS26" s="17"/>
      <c r="AT26" s="55" t="s">
        <v>63</v>
      </c>
      <c r="AU26"/>
    </row>
    <row r="27" s="1" customFormat="1" ht="24" customHeight="1" spans="1:47">
      <c r="A27" s="15" t="s">
        <v>67</v>
      </c>
      <c r="B27" s="15" t="s">
        <v>59</v>
      </c>
      <c r="C27" s="15"/>
      <c r="D27" s="15"/>
      <c r="E27" s="16" t="s">
        <v>23</v>
      </c>
      <c r="F27" s="16"/>
      <c r="G27" s="16"/>
      <c r="H27" s="16"/>
      <c r="I27" s="16"/>
      <c r="J27" s="15" t="s">
        <v>60</v>
      </c>
      <c r="K27" s="15"/>
      <c r="L27" s="15"/>
      <c r="M27" s="15"/>
      <c r="N27" s="15" t="s">
        <v>61</v>
      </c>
      <c r="O27" s="15"/>
      <c r="P27" s="15"/>
      <c r="Q27" s="15"/>
      <c r="R27" s="15" t="s">
        <v>26</v>
      </c>
      <c r="S27" s="15"/>
      <c r="T27" s="15">
        <v>0.75</v>
      </c>
      <c r="U27" s="15"/>
      <c r="V27" s="15">
        <v>0.75</v>
      </c>
      <c r="W27" s="15"/>
      <c r="X27" s="26">
        <v>5250</v>
      </c>
      <c r="Y27" s="15"/>
      <c r="Z27" s="35">
        <f t="shared" si="0"/>
        <v>105</v>
      </c>
      <c r="AA27" s="15"/>
      <c r="AB27" s="36">
        <v>0.65</v>
      </c>
      <c r="AC27" s="15"/>
      <c r="AD27" s="37">
        <f t="shared" si="1"/>
        <v>68.25</v>
      </c>
      <c r="AE27" s="34"/>
      <c r="AF27" s="35">
        <f t="shared" si="2"/>
        <v>36.75</v>
      </c>
      <c r="AG27" s="15"/>
      <c r="AH27" s="16" t="s">
        <v>62</v>
      </c>
      <c r="AI27" s="16"/>
      <c r="AJ27" s="16"/>
      <c r="AK27" s="16"/>
      <c r="AL27" s="16"/>
      <c r="AM27" s="16"/>
      <c r="AN27" s="15" t="s">
        <v>38</v>
      </c>
      <c r="AO27" s="15"/>
      <c r="AP27" s="15"/>
      <c r="AQ27" s="15"/>
      <c r="AR27" s="15"/>
      <c r="AS27" s="15"/>
      <c r="AT27" s="55">
        <v>211515</v>
      </c>
      <c r="AU27"/>
    </row>
    <row r="28" s="1" customFormat="1" ht="24" customHeight="1" spans="1:47">
      <c r="A28" s="15" t="s">
        <v>68</v>
      </c>
      <c r="B28" s="15" t="s">
        <v>59</v>
      </c>
      <c r="C28" s="15"/>
      <c r="D28" s="15"/>
      <c r="E28" s="16" t="s">
        <v>23</v>
      </c>
      <c r="F28" s="16"/>
      <c r="G28" s="16"/>
      <c r="H28" s="16"/>
      <c r="I28" s="16"/>
      <c r="J28" s="15" t="s">
        <v>60</v>
      </c>
      <c r="K28" s="15"/>
      <c r="L28" s="15"/>
      <c r="M28" s="15"/>
      <c r="N28" s="15" t="s">
        <v>61</v>
      </c>
      <c r="O28" s="15"/>
      <c r="P28" s="15"/>
      <c r="Q28" s="15"/>
      <c r="R28" s="15" t="s">
        <v>26</v>
      </c>
      <c r="S28" s="15"/>
      <c r="T28" s="15">
        <v>0.75</v>
      </c>
      <c r="U28" s="15"/>
      <c r="V28" s="15">
        <v>0.75</v>
      </c>
      <c r="W28" s="15"/>
      <c r="X28" s="26">
        <v>750</v>
      </c>
      <c r="Y28" s="15"/>
      <c r="Z28" s="35">
        <f t="shared" si="0"/>
        <v>15</v>
      </c>
      <c r="AA28" s="15"/>
      <c r="AB28" s="36">
        <v>0.65</v>
      </c>
      <c r="AC28" s="15"/>
      <c r="AD28" s="37">
        <f t="shared" si="1"/>
        <v>9.75</v>
      </c>
      <c r="AE28" s="34"/>
      <c r="AF28" s="35">
        <f t="shared" si="2"/>
        <v>5.25</v>
      </c>
      <c r="AG28" s="15"/>
      <c r="AH28" s="16" t="s">
        <v>62</v>
      </c>
      <c r="AI28" s="16"/>
      <c r="AJ28" s="16"/>
      <c r="AK28" s="16"/>
      <c r="AL28" s="16"/>
      <c r="AM28" s="16"/>
      <c r="AN28" s="15" t="s">
        <v>38</v>
      </c>
      <c r="AO28" s="15"/>
      <c r="AP28" s="15"/>
      <c r="AQ28" s="51"/>
      <c r="AR28" s="51"/>
      <c r="AS28" s="52"/>
      <c r="AT28" s="55">
        <v>211515</v>
      </c>
      <c r="AU28"/>
    </row>
    <row r="29" s="1" customFormat="1" ht="24" customHeight="1" spans="1:47">
      <c r="A29" s="15" t="s">
        <v>69</v>
      </c>
      <c r="B29" s="15" t="s">
        <v>59</v>
      </c>
      <c r="C29" s="15"/>
      <c r="D29" s="15"/>
      <c r="E29" s="16" t="s">
        <v>23</v>
      </c>
      <c r="F29" s="16"/>
      <c r="G29" s="16"/>
      <c r="H29" s="16"/>
      <c r="I29" s="16"/>
      <c r="J29" s="15" t="s">
        <v>60</v>
      </c>
      <c r="K29" s="15"/>
      <c r="L29" s="15"/>
      <c r="M29" s="15"/>
      <c r="N29" s="15" t="s">
        <v>61</v>
      </c>
      <c r="O29" s="15"/>
      <c r="P29" s="15"/>
      <c r="Q29" s="15"/>
      <c r="R29" s="15" t="s">
        <v>26</v>
      </c>
      <c r="S29" s="15"/>
      <c r="T29" s="15">
        <v>0.75</v>
      </c>
      <c r="U29" s="15"/>
      <c r="V29" s="15">
        <v>0.75</v>
      </c>
      <c r="W29" s="15"/>
      <c r="X29" s="26">
        <v>5250</v>
      </c>
      <c r="Y29" s="15"/>
      <c r="Z29" s="35">
        <f t="shared" si="0"/>
        <v>105</v>
      </c>
      <c r="AA29" s="15"/>
      <c r="AB29" s="36">
        <v>0.65</v>
      </c>
      <c r="AC29" s="15"/>
      <c r="AD29" s="37">
        <f t="shared" si="1"/>
        <v>68.25</v>
      </c>
      <c r="AE29" s="34"/>
      <c r="AF29" s="35">
        <f t="shared" si="2"/>
        <v>36.75</v>
      </c>
      <c r="AG29" s="15"/>
      <c r="AH29" s="16" t="s">
        <v>62</v>
      </c>
      <c r="AI29" s="16"/>
      <c r="AJ29" s="16"/>
      <c r="AK29" s="16"/>
      <c r="AL29" s="16"/>
      <c r="AM29" s="16"/>
      <c r="AN29" s="15" t="s">
        <v>38</v>
      </c>
      <c r="AO29" s="15"/>
      <c r="AP29" s="15"/>
      <c r="AQ29" s="15"/>
      <c r="AR29" s="15"/>
      <c r="AS29" s="17"/>
      <c r="AT29" s="55">
        <v>211515</v>
      </c>
      <c r="AU29"/>
    </row>
    <row r="30" s="1" customFormat="1" ht="24" customHeight="1" spans="1:47">
      <c r="A30" s="15" t="s">
        <v>70</v>
      </c>
      <c r="B30" s="15" t="s">
        <v>59</v>
      </c>
      <c r="C30" s="15"/>
      <c r="D30" s="15"/>
      <c r="E30" s="16" t="s">
        <v>23</v>
      </c>
      <c r="F30" s="16"/>
      <c r="G30" s="16"/>
      <c r="H30" s="16"/>
      <c r="I30" s="16"/>
      <c r="J30" s="15" t="s">
        <v>60</v>
      </c>
      <c r="K30" s="15"/>
      <c r="L30" s="15"/>
      <c r="M30" s="15"/>
      <c r="N30" s="15" t="s">
        <v>61</v>
      </c>
      <c r="O30" s="15"/>
      <c r="P30" s="15"/>
      <c r="Q30" s="15"/>
      <c r="R30" s="15" t="s">
        <v>26</v>
      </c>
      <c r="S30" s="15"/>
      <c r="T30" s="15">
        <v>0.75</v>
      </c>
      <c r="U30" s="15"/>
      <c r="V30" s="15">
        <v>0.75</v>
      </c>
      <c r="W30" s="15"/>
      <c r="X30" s="26">
        <v>1500</v>
      </c>
      <c r="Y30" s="15"/>
      <c r="Z30" s="35">
        <f t="shared" si="0"/>
        <v>30</v>
      </c>
      <c r="AA30" s="15"/>
      <c r="AB30" s="36">
        <v>0.65</v>
      </c>
      <c r="AC30" s="15"/>
      <c r="AD30" s="37">
        <f t="shared" si="1"/>
        <v>19.5</v>
      </c>
      <c r="AE30" s="34"/>
      <c r="AF30" s="35">
        <f t="shared" si="2"/>
        <v>10.5</v>
      </c>
      <c r="AG30" s="15"/>
      <c r="AH30" s="16" t="s">
        <v>62</v>
      </c>
      <c r="AI30" s="16"/>
      <c r="AJ30" s="16"/>
      <c r="AK30" s="16"/>
      <c r="AL30" s="16"/>
      <c r="AM30" s="16"/>
      <c r="AN30" s="15" t="s">
        <v>38</v>
      </c>
      <c r="AO30" s="15"/>
      <c r="AP30" s="15"/>
      <c r="AQ30" s="15"/>
      <c r="AR30" s="15"/>
      <c r="AS30" s="15"/>
      <c r="AT30" s="55">
        <v>211515</v>
      </c>
      <c r="AU30"/>
    </row>
    <row r="31" s="1" customFormat="1" ht="24" customHeight="1" spans="1:47">
      <c r="A31" s="17" t="s">
        <v>71</v>
      </c>
      <c r="B31" s="18"/>
      <c r="C31" s="18"/>
      <c r="D31" s="19"/>
      <c r="E31" s="16"/>
      <c r="F31" s="16"/>
      <c r="G31" s="16"/>
      <c r="H31" s="16"/>
      <c r="I31" s="16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v>24.24</v>
      </c>
      <c r="U31" s="15"/>
      <c r="V31" s="15">
        <v>24.24</v>
      </c>
      <c r="W31" s="15"/>
      <c r="X31" s="26">
        <v>103020</v>
      </c>
      <c r="Y31" s="15"/>
      <c r="Z31" s="35">
        <v>2060.4</v>
      </c>
      <c r="AA31" s="15"/>
      <c r="AB31" s="36">
        <v>0.65</v>
      </c>
      <c r="AC31" s="15"/>
      <c r="AD31" s="37">
        <v>1339.26</v>
      </c>
      <c r="AE31" s="34"/>
      <c r="AF31" s="35">
        <v>721.14</v>
      </c>
      <c r="AG31" s="15"/>
      <c r="AH31" s="16"/>
      <c r="AI31" s="16"/>
      <c r="AJ31" s="16"/>
      <c r="AK31" s="16"/>
      <c r="AL31" s="16"/>
      <c r="AM31" s="16"/>
      <c r="AN31" s="15"/>
      <c r="AO31" s="15"/>
      <c r="AP31" s="15"/>
      <c r="AQ31" s="39"/>
      <c r="AR31" s="39"/>
      <c r="AS31" s="54"/>
      <c r="AT31" s="46"/>
      <c r="AU31"/>
    </row>
    <row r="32" s="2" customFormat="1" ht="24" customHeight="1" spans="1:47">
      <c r="A32" s="20" t="s">
        <v>72</v>
      </c>
      <c r="B32" s="20"/>
      <c r="C32" s="20"/>
      <c r="D32" s="20"/>
      <c r="E32" s="3"/>
      <c r="F32" s="3"/>
      <c r="G32" s="3"/>
      <c r="H32" s="3"/>
      <c r="I32" s="3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7"/>
      <c r="Y32" s="20"/>
      <c r="Z32" s="38"/>
      <c r="AA32" s="20"/>
      <c r="AB32" s="20"/>
      <c r="AC32" s="20"/>
      <c r="AD32" s="38"/>
      <c r="AE32" s="38"/>
      <c r="AF32" s="38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/>
    </row>
  </sheetData>
  <mergeCells count="395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B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B20:D20"/>
    <mergeCell ref="E20:I20"/>
    <mergeCell ref="J20:M20"/>
    <mergeCell ref="N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M20"/>
    <mergeCell ref="AN20:AP20"/>
    <mergeCell ref="AQ20:AS20"/>
    <mergeCell ref="B21:D21"/>
    <mergeCell ref="E21:I21"/>
    <mergeCell ref="J21:M21"/>
    <mergeCell ref="N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M21"/>
    <mergeCell ref="AN21:AP21"/>
    <mergeCell ref="AQ21:AS21"/>
    <mergeCell ref="B22:D22"/>
    <mergeCell ref="E22:I22"/>
    <mergeCell ref="J22:M22"/>
    <mergeCell ref="N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M22"/>
    <mergeCell ref="AN22:AP22"/>
    <mergeCell ref="AQ22:AS22"/>
    <mergeCell ref="B23:D23"/>
    <mergeCell ref="E23:I23"/>
    <mergeCell ref="J23:M23"/>
    <mergeCell ref="N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M23"/>
    <mergeCell ref="AN23:AP23"/>
    <mergeCell ref="AQ23:AS23"/>
    <mergeCell ref="B24:D24"/>
    <mergeCell ref="E24:I24"/>
    <mergeCell ref="J24:M24"/>
    <mergeCell ref="N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M24"/>
    <mergeCell ref="AN24:AP24"/>
    <mergeCell ref="AQ24:AS24"/>
    <mergeCell ref="B25:D25"/>
    <mergeCell ref="E25:I25"/>
    <mergeCell ref="J25:M25"/>
    <mergeCell ref="N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M25"/>
    <mergeCell ref="AN25:AP25"/>
    <mergeCell ref="AQ25:AS25"/>
    <mergeCell ref="B26:D26"/>
    <mergeCell ref="E26:I26"/>
    <mergeCell ref="J26:M26"/>
    <mergeCell ref="N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M26"/>
    <mergeCell ref="AN26:AP26"/>
    <mergeCell ref="AQ26:AS26"/>
    <mergeCell ref="B27:D27"/>
    <mergeCell ref="E27:I27"/>
    <mergeCell ref="J27:M27"/>
    <mergeCell ref="N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M27"/>
    <mergeCell ref="AN27:AP27"/>
    <mergeCell ref="AQ27:AS27"/>
    <mergeCell ref="B28:D28"/>
    <mergeCell ref="E28:I28"/>
    <mergeCell ref="J28:M28"/>
    <mergeCell ref="N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M28"/>
    <mergeCell ref="AN28:AP28"/>
    <mergeCell ref="AQ28:AS28"/>
    <mergeCell ref="B29:D29"/>
    <mergeCell ref="E29:I29"/>
    <mergeCell ref="J29:M29"/>
    <mergeCell ref="N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M29"/>
    <mergeCell ref="AN29:AP29"/>
    <mergeCell ref="AQ29:AS29"/>
    <mergeCell ref="B30:D30"/>
    <mergeCell ref="E30:I30"/>
    <mergeCell ref="J30:M30"/>
    <mergeCell ref="N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M30"/>
    <mergeCell ref="AN30:AP30"/>
    <mergeCell ref="AQ30:AS30"/>
    <mergeCell ref="A31:D31"/>
    <mergeCell ref="E31:I31"/>
    <mergeCell ref="J31:M31"/>
    <mergeCell ref="N31:Q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M31"/>
    <mergeCell ref="AN31:AP31"/>
    <mergeCell ref="AQ31:AS31"/>
  </mergeCells>
  <pageMargins left="0.432638888888889" right="0.118055555555556" top="0.354166666666667" bottom="0.550694444444444" header="0.118055555555556" footer="0.156944444444444"/>
  <pageSetup paperSize="9" fitToWidth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1"/>
  <sheetViews>
    <sheetView zoomScale="90" zoomScaleNormal="90" topLeftCell="A7" workbookViewId="0">
      <selection activeCell="AG22" sqref="A$1:AT$1048576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6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25833333333333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73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74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75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76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14</v>
      </c>
      <c r="B7" s="15" t="s">
        <v>77</v>
      </c>
      <c r="C7" s="15"/>
      <c r="D7" s="15"/>
      <c r="E7" s="16" t="s">
        <v>78</v>
      </c>
      <c r="F7" s="16"/>
      <c r="G7" s="16"/>
      <c r="H7" s="16"/>
      <c r="I7" s="16"/>
      <c r="J7" s="15" t="s">
        <v>79</v>
      </c>
      <c r="K7" s="15"/>
      <c r="L7" s="15"/>
      <c r="M7" s="15"/>
      <c r="N7" s="15" t="s">
        <v>80</v>
      </c>
      <c r="O7" s="15"/>
      <c r="P7" s="15"/>
      <c r="Q7" s="15"/>
      <c r="R7" s="15" t="s">
        <v>81</v>
      </c>
      <c r="S7" s="15"/>
      <c r="T7" s="15">
        <v>15.91</v>
      </c>
      <c r="U7" s="15"/>
      <c r="V7" s="15">
        <f t="shared" ref="V7:V20" si="0">T7</f>
        <v>15.91</v>
      </c>
      <c r="W7" s="15"/>
      <c r="X7" s="26">
        <f t="shared" ref="X7:X20" si="1">T7*650</f>
        <v>10341.5</v>
      </c>
      <c r="Y7" s="15"/>
      <c r="Z7" s="35">
        <f t="shared" ref="Z7:Z20" si="2">T7*26.65</f>
        <v>424.0015</v>
      </c>
      <c r="AA7" s="15"/>
      <c r="AB7" s="36">
        <v>0.8</v>
      </c>
      <c r="AC7" s="15"/>
      <c r="AD7" s="37">
        <f t="shared" ref="AD7:AD20" si="3">Z7*0.8</f>
        <v>339.2012</v>
      </c>
      <c r="AE7" s="34"/>
      <c r="AF7" s="35">
        <f t="shared" ref="AF7:AF20" si="4">Z7*0.2</f>
        <v>84.8003</v>
      </c>
      <c r="AG7" s="15"/>
      <c r="AH7" s="16" t="s">
        <v>82</v>
      </c>
      <c r="AI7" s="16"/>
      <c r="AJ7" s="16"/>
      <c r="AK7" s="16"/>
      <c r="AL7" s="16"/>
      <c r="AM7" s="16"/>
      <c r="AN7" s="15" t="s">
        <v>83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5">
        <v>15</v>
      </c>
      <c r="B8" s="15" t="s">
        <v>84</v>
      </c>
      <c r="C8" s="15"/>
      <c r="D8" s="15"/>
      <c r="E8" s="16" t="s">
        <v>78</v>
      </c>
      <c r="F8" s="16"/>
      <c r="G8" s="16"/>
      <c r="H8" s="16"/>
      <c r="I8" s="16"/>
      <c r="J8" s="15" t="s">
        <v>85</v>
      </c>
      <c r="K8" s="15"/>
      <c r="L8" s="15"/>
      <c r="M8" s="15"/>
      <c r="N8" s="15" t="s">
        <v>86</v>
      </c>
      <c r="O8" s="15"/>
      <c r="P8" s="15"/>
      <c r="Q8" s="15"/>
      <c r="R8" s="15" t="s">
        <v>87</v>
      </c>
      <c r="S8" s="15"/>
      <c r="T8" s="15">
        <v>13.58</v>
      </c>
      <c r="U8" s="15"/>
      <c r="V8" s="15">
        <f t="shared" si="0"/>
        <v>13.58</v>
      </c>
      <c r="W8" s="15"/>
      <c r="X8" s="26">
        <f t="shared" si="1"/>
        <v>8827</v>
      </c>
      <c r="Y8" s="15"/>
      <c r="Z8" s="35">
        <f t="shared" si="2"/>
        <v>361.907</v>
      </c>
      <c r="AA8" s="15"/>
      <c r="AB8" s="36">
        <v>1.8</v>
      </c>
      <c r="AC8" s="15"/>
      <c r="AD8" s="37">
        <f t="shared" si="3"/>
        <v>289.5256</v>
      </c>
      <c r="AE8" s="34"/>
      <c r="AF8" s="35">
        <f t="shared" si="4"/>
        <v>72.3814</v>
      </c>
      <c r="AG8" s="15"/>
      <c r="AH8" s="16" t="s">
        <v>88</v>
      </c>
      <c r="AI8" s="16"/>
      <c r="AJ8" s="16"/>
      <c r="AK8" s="16"/>
      <c r="AL8" s="16"/>
      <c r="AM8" s="16"/>
      <c r="AN8" s="15" t="s">
        <v>83</v>
      </c>
      <c r="AO8" s="15"/>
      <c r="AP8" s="15"/>
      <c r="AQ8" s="15"/>
      <c r="AR8" s="15"/>
      <c r="AS8" s="17"/>
      <c r="AT8" s="46"/>
    </row>
    <row r="9" s="1" customFormat="1" ht="24" customHeight="1" spans="1:46">
      <c r="A9" s="15">
        <v>16</v>
      </c>
      <c r="B9" s="15" t="s">
        <v>89</v>
      </c>
      <c r="C9" s="15"/>
      <c r="D9" s="15"/>
      <c r="E9" s="16" t="s">
        <v>78</v>
      </c>
      <c r="F9" s="16"/>
      <c r="G9" s="16"/>
      <c r="H9" s="16"/>
      <c r="I9" s="16"/>
      <c r="J9" s="15" t="s">
        <v>90</v>
      </c>
      <c r="K9" s="15"/>
      <c r="L9" s="15"/>
      <c r="M9" s="15"/>
      <c r="N9" s="15" t="s">
        <v>91</v>
      </c>
      <c r="O9" s="15"/>
      <c r="P9" s="15"/>
      <c r="Q9" s="15"/>
      <c r="R9" s="15" t="s">
        <v>92</v>
      </c>
      <c r="S9" s="15"/>
      <c r="T9" s="15">
        <v>17.99</v>
      </c>
      <c r="U9" s="15"/>
      <c r="V9" s="15">
        <f t="shared" si="0"/>
        <v>17.99</v>
      </c>
      <c r="W9" s="15"/>
      <c r="X9" s="26">
        <f t="shared" si="1"/>
        <v>11693.5</v>
      </c>
      <c r="Y9" s="15"/>
      <c r="Z9" s="35">
        <f t="shared" si="2"/>
        <v>479.4335</v>
      </c>
      <c r="AA9" s="15"/>
      <c r="AB9" s="36">
        <v>2.8</v>
      </c>
      <c r="AC9" s="15"/>
      <c r="AD9" s="37">
        <f t="shared" si="3"/>
        <v>383.5468</v>
      </c>
      <c r="AE9" s="34"/>
      <c r="AF9" s="35">
        <f t="shared" si="4"/>
        <v>95.8867</v>
      </c>
      <c r="AG9" s="15"/>
      <c r="AH9" s="16" t="s">
        <v>93</v>
      </c>
      <c r="AI9" s="16"/>
      <c r="AJ9" s="16"/>
      <c r="AK9" s="16"/>
      <c r="AL9" s="16"/>
      <c r="AM9" s="16"/>
      <c r="AN9" s="15" t="s">
        <v>83</v>
      </c>
      <c r="AO9" s="15"/>
      <c r="AP9" s="15"/>
      <c r="AQ9" s="15"/>
      <c r="AR9" s="15"/>
      <c r="AS9" s="17"/>
      <c r="AT9" s="47"/>
    </row>
    <row r="10" s="1" customFormat="1" ht="24" customHeight="1" spans="1:46">
      <c r="A10" s="15">
        <v>17</v>
      </c>
      <c r="B10" s="15" t="s">
        <v>94</v>
      </c>
      <c r="C10" s="15"/>
      <c r="D10" s="15"/>
      <c r="E10" s="16" t="s">
        <v>78</v>
      </c>
      <c r="F10" s="16"/>
      <c r="G10" s="16"/>
      <c r="H10" s="16"/>
      <c r="I10" s="16"/>
      <c r="J10" s="15" t="s">
        <v>95</v>
      </c>
      <c r="K10" s="15"/>
      <c r="L10" s="15"/>
      <c r="M10" s="15"/>
      <c r="N10" s="15" t="s">
        <v>96</v>
      </c>
      <c r="O10" s="15"/>
      <c r="P10" s="15"/>
      <c r="Q10" s="15"/>
      <c r="R10" s="15" t="s">
        <v>81</v>
      </c>
      <c r="S10" s="15"/>
      <c r="T10" s="15">
        <v>13.09</v>
      </c>
      <c r="U10" s="15"/>
      <c r="V10" s="15">
        <f t="shared" si="0"/>
        <v>13.09</v>
      </c>
      <c r="W10" s="15"/>
      <c r="X10" s="26">
        <f t="shared" si="1"/>
        <v>8508.5</v>
      </c>
      <c r="Y10" s="15"/>
      <c r="Z10" s="35">
        <f t="shared" si="2"/>
        <v>348.8485</v>
      </c>
      <c r="AA10" s="15"/>
      <c r="AB10" s="36">
        <v>3.8</v>
      </c>
      <c r="AC10" s="15"/>
      <c r="AD10" s="37">
        <f t="shared" si="3"/>
        <v>279.0788</v>
      </c>
      <c r="AE10" s="34"/>
      <c r="AF10" s="35">
        <f t="shared" si="4"/>
        <v>69.7697</v>
      </c>
      <c r="AG10" s="15"/>
      <c r="AH10" s="16" t="s">
        <v>97</v>
      </c>
      <c r="AI10" s="16"/>
      <c r="AJ10" s="16"/>
      <c r="AK10" s="16"/>
      <c r="AL10" s="16"/>
      <c r="AM10" s="16"/>
      <c r="AN10" s="15" t="s">
        <v>83</v>
      </c>
      <c r="AO10" s="15"/>
      <c r="AP10" s="15"/>
      <c r="AQ10" s="48"/>
      <c r="AR10" s="48"/>
      <c r="AS10" s="49"/>
      <c r="AT10" s="50"/>
    </row>
    <row r="11" s="1" customFormat="1" ht="24" customHeight="1" spans="1:46">
      <c r="A11" s="15">
        <v>18</v>
      </c>
      <c r="B11" s="15" t="s">
        <v>98</v>
      </c>
      <c r="C11" s="15"/>
      <c r="D11" s="15"/>
      <c r="E11" s="16" t="s">
        <v>78</v>
      </c>
      <c r="F11" s="16"/>
      <c r="G11" s="16"/>
      <c r="H11" s="16"/>
      <c r="I11" s="16"/>
      <c r="J11" s="15" t="s">
        <v>99</v>
      </c>
      <c r="K11" s="15"/>
      <c r="L11" s="15"/>
      <c r="M11" s="15"/>
      <c r="N11" s="15" t="s">
        <v>100</v>
      </c>
      <c r="O11" s="15"/>
      <c r="P11" s="15"/>
      <c r="Q11" s="15"/>
      <c r="R11" s="15" t="s">
        <v>101</v>
      </c>
      <c r="S11" s="15"/>
      <c r="T11" s="15">
        <v>12.88</v>
      </c>
      <c r="U11" s="15"/>
      <c r="V11" s="15">
        <f t="shared" si="0"/>
        <v>12.88</v>
      </c>
      <c r="W11" s="15"/>
      <c r="X11" s="26">
        <f t="shared" si="1"/>
        <v>8372</v>
      </c>
      <c r="Y11" s="15"/>
      <c r="Z11" s="35">
        <f t="shared" si="2"/>
        <v>343.252</v>
      </c>
      <c r="AA11" s="15"/>
      <c r="AB11" s="36">
        <v>4.8</v>
      </c>
      <c r="AC11" s="15"/>
      <c r="AD11" s="37">
        <f t="shared" si="3"/>
        <v>274.6016</v>
      </c>
      <c r="AE11" s="34"/>
      <c r="AF11" s="35">
        <f t="shared" si="4"/>
        <v>68.6504</v>
      </c>
      <c r="AG11" s="15"/>
      <c r="AH11" s="16" t="s">
        <v>102</v>
      </c>
      <c r="AI11" s="16"/>
      <c r="AJ11" s="16"/>
      <c r="AK11" s="16"/>
      <c r="AL11" s="16"/>
      <c r="AM11" s="16"/>
      <c r="AN11" s="15" t="s">
        <v>83</v>
      </c>
      <c r="AO11" s="15"/>
      <c r="AP11" s="15"/>
      <c r="AQ11" s="15"/>
      <c r="AR11" s="15"/>
      <c r="AS11" s="15"/>
      <c r="AT11" s="46"/>
    </row>
    <row r="12" s="1" customFormat="1" ht="24" customHeight="1" spans="1:46">
      <c r="A12" s="15">
        <v>19</v>
      </c>
      <c r="B12" s="15" t="s">
        <v>103</v>
      </c>
      <c r="C12" s="15"/>
      <c r="D12" s="15"/>
      <c r="E12" s="16" t="s">
        <v>78</v>
      </c>
      <c r="F12" s="16"/>
      <c r="G12" s="16"/>
      <c r="H12" s="16"/>
      <c r="I12" s="16"/>
      <c r="J12" s="15" t="s">
        <v>104</v>
      </c>
      <c r="K12" s="15"/>
      <c r="L12" s="15"/>
      <c r="M12" s="15"/>
      <c r="N12" s="15" t="s">
        <v>105</v>
      </c>
      <c r="O12" s="15"/>
      <c r="P12" s="15"/>
      <c r="Q12" s="15"/>
      <c r="R12" s="15" t="s">
        <v>92</v>
      </c>
      <c r="S12" s="15"/>
      <c r="T12" s="15">
        <v>75.87</v>
      </c>
      <c r="U12" s="15"/>
      <c r="V12" s="15">
        <f t="shared" si="0"/>
        <v>75.87</v>
      </c>
      <c r="W12" s="15"/>
      <c r="X12" s="26">
        <f t="shared" si="1"/>
        <v>49315.5</v>
      </c>
      <c r="Y12" s="15"/>
      <c r="Z12" s="35">
        <f t="shared" si="2"/>
        <v>2021.9355</v>
      </c>
      <c r="AA12" s="15"/>
      <c r="AB12" s="36">
        <v>5.8</v>
      </c>
      <c r="AC12" s="15"/>
      <c r="AD12" s="37">
        <f t="shared" si="3"/>
        <v>1617.5484</v>
      </c>
      <c r="AE12" s="34"/>
      <c r="AF12" s="35">
        <f t="shared" si="4"/>
        <v>404.3871</v>
      </c>
      <c r="AG12" s="15"/>
      <c r="AH12" s="16" t="s">
        <v>106</v>
      </c>
      <c r="AI12" s="16"/>
      <c r="AJ12" s="16"/>
      <c r="AK12" s="16"/>
      <c r="AL12" s="16"/>
      <c r="AM12" s="16"/>
      <c r="AN12" s="15" t="s">
        <v>83</v>
      </c>
      <c r="AO12" s="15"/>
      <c r="AP12" s="15"/>
      <c r="AQ12" s="15"/>
      <c r="AR12" s="15"/>
      <c r="AS12" s="15"/>
      <c r="AT12" s="46"/>
    </row>
    <row r="13" s="1" customFormat="1" ht="24" customHeight="1" spans="1:46">
      <c r="A13" s="15">
        <v>20</v>
      </c>
      <c r="B13" s="15" t="s">
        <v>107</v>
      </c>
      <c r="C13" s="15"/>
      <c r="D13" s="15"/>
      <c r="E13" s="16" t="s">
        <v>78</v>
      </c>
      <c r="F13" s="16"/>
      <c r="G13" s="16"/>
      <c r="H13" s="16"/>
      <c r="I13" s="16"/>
      <c r="J13" s="15" t="s">
        <v>108</v>
      </c>
      <c r="K13" s="15"/>
      <c r="L13" s="15"/>
      <c r="M13" s="15"/>
      <c r="N13" s="15" t="s">
        <v>109</v>
      </c>
      <c r="O13" s="15"/>
      <c r="P13" s="15"/>
      <c r="Q13" s="15"/>
      <c r="R13" s="15" t="s">
        <v>92</v>
      </c>
      <c r="S13" s="15"/>
      <c r="T13" s="15">
        <v>9.36</v>
      </c>
      <c r="U13" s="15"/>
      <c r="V13" s="15">
        <f t="shared" si="0"/>
        <v>9.36</v>
      </c>
      <c r="W13" s="15"/>
      <c r="X13" s="26">
        <f t="shared" si="1"/>
        <v>6084</v>
      </c>
      <c r="Y13" s="15"/>
      <c r="Z13" s="35">
        <f t="shared" si="2"/>
        <v>249.444</v>
      </c>
      <c r="AA13" s="15"/>
      <c r="AB13" s="36">
        <v>6.8</v>
      </c>
      <c r="AC13" s="15"/>
      <c r="AD13" s="37">
        <f t="shared" si="3"/>
        <v>199.5552</v>
      </c>
      <c r="AE13" s="34"/>
      <c r="AF13" s="35">
        <f t="shared" si="4"/>
        <v>49.8888</v>
      </c>
      <c r="AG13" s="15"/>
      <c r="AH13" s="16" t="s">
        <v>110</v>
      </c>
      <c r="AI13" s="16"/>
      <c r="AJ13" s="16"/>
      <c r="AK13" s="16"/>
      <c r="AL13" s="16"/>
      <c r="AM13" s="16"/>
      <c r="AN13" s="15" t="s">
        <v>83</v>
      </c>
      <c r="AO13" s="15"/>
      <c r="AP13" s="15"/>
      <c r="AQ13" s="51"/>
      <c r="AR13" s="51"/>
      <c r="AS13" s="52"/>
      <c r="AT13" s="47"/>
    </row>
    <row r="14" s="1" customFormat="1" ht="24" customHeight="1" spans="1:46">
      <c r="A14" s="15">
        <v>21</v>
      </c>
      <c r="B14" s="15" t="s">
        <v>111</v>
      </c>
      <c r="C14" s="15"/>
      <c r="D14" s="15"/>
      <c r="E14" s="16" t="s">
        <v>78</v>
      </c>
      <c r="F14" s="16"/>
      <c r="G14" s="16"/>
      <c r="H14" s="16"/>
      <c r="I14" s="16"/>
      <c r="J14" s="15" t="s">
        <v>112</v>
      </c>
      <c r="K14" s="15"/>
      <c r="L14" s="15"/>
      <c r="M14" s="15"/>
      <c r="N14" s="15" t="s">
        <v>113</v>
      </c>
      <c r="O14" s="15"/>
      <c r="P14" s="15"/>
      <c r="Q14" s="15"/>
      <c r="R14" s="15" t="s">
        <v>87</v>
      </c>
      <c r="S14" s="15"/>
      <c r="T14" s="15">
        <v>11.99</v>
      </c>
      <c r="U14" s="15"/>
      <c r="V14" s="15">
        <f t="shared" si="0"/>
        <v>11.99</v>
      </c>
      <c r="W14" s="15"/>
      <c r="X14" s="26">
        <f t="shared" si="1"/>
        <v>7793.5</v>
      </c>
      <c r="Y14" s="15"/>
      <c r="Z14" s="35">
        <f t="shared" si="2"/>
        <v>319.5335</v>
      </c>
      <c r="AA14" s="15"/>
      <c r="AB14" s="36">
        <v>7.8</v>
      </c>
      <c r="AC14" s="15"/>
      <c r="AD14" s="37">
        <f t="shared" si="3"/>
        <v>255.6268</v>
      </c>
      <c r="AE14" s="34"/>
      <c r="AF14" s="35">
        <f t="shared" si="4"/>
        <v>63.9067</v>
      </c>
      <c r="AG14" s="15"/>
      <c r="AH14" s="16" t="s">
        <v>114</v>
      </c>
      <c r="AI14" s="16"/>
      <c r="AJ14" s="16"/>
      <c r="AK14" s="16"/>
      <c r="AL14" s="16"/>
      <c r="AM14" s="16"/>
      <c r="AN14" s="15" t="s">
        <v>83</v>
      </c>
      <c r="AO14" s="15"/>
      <c r="AP14" s="15"/>
      <c r="AQ14" s="15"/>
      <c r="AR14" s="15"/>
      <c r="AS14" s="17"/>
      <c r="AT14" s="46"/>
    </row>
    <row r="15" s="1" customFormat="1" ht="24" customHeight="1" spans="1:46">
      <c r="A15" s="15">
        <v>22</v>
      </c>
      <c r="B15" s="15" t="s">
        <v>115</v>
      </c>
      <c r="C15" s="15"/>
      <c r="D15" s="15"/>
      <c r="E15" s="16" t="s">
        <v>78</v>
      </c>
      <c r="F15" s="16"/>
      <c r="G15" s="16"/>
      <c r="H15" s="16"/>
      <c r="I15" s="16"/>
      <c r="J15" s="15" t="s">
        <v>116</v>
      </c>
      <c r="K15" s="15"/>
      <c r="L15" s="15"/>
      <c r="M15" s="15"/>
      <c r="N15" s="15" t="s">
        <v>117</v>
      </c>
      <c r="O15" s="15"/>
      <c r="P15" s="15"/>
      <c r="Q15" s="15"/>
      <c r="R15" s="15" t="s">
        <v>87</v>
      </c>
      <c r="S15" s="15"/>
      <c r="T15" s="15">
        <v>19.75</v>
      </c>
      <c r="U15" s="15"/>
      <c r="V15" s="15">
        <f t="shared" si="0"/>
        <v>19.75</v>
      </c>
      <c r="W15" s="15"/>
      <c r="X15" s="26">
        <f t="shared" si="1"/>
        <v>12837.5</v>
      </c>
      <c r="Y15" s="15"/>
      <c r="Z15" s="35">
        <f t="shared" si="2"/>
        <v>526.3375</v>
      </c>
      <c r="AA15" s="15"/>
      <c r="AB15" s="36">
        <v>8.8</v>
      </c>
      <c r="AC15" s="15"/>
      <c r="AD15" s="37">
        <f t="shared" si="3"/>
        <v>421.07</v>
      </c>
      <c r="AE15" s="34"/>
      <c r="AF15" s="35">
        <f t="shared" si="4"/>
        <v>105.2675</v>
      </c>
      <c r="AG15" s="15"/>
      <c r="AH15" s="16" t="s">
        <v>118</v>
      </c>
      <c r="AI15" s="16"/>
      <c r="AJ15" s="16"/>
      <c r="AK15" s="16"/>
      <c r="AL15" s="16"/>
      <c r="AM15" s="16"/>
      <c r="AN15" s="15" t="s">
        <v>83</v>
      </c>
      <c r="AO15" s="15"/>
      <c r="AP15" s="15"/>
      <c r="AQ15" s="15"/>
      <c r="AR15" s="15"/>
      <c r="AS15" s="17"/>
      <c r="AT15" s="46"/>
    </row>
    <row r="16" s="1" customFormat="1" ht="24" customHeight="1" spans="1:46">
      <c r="A16" s="15">
        <v>23</v>
      </c>
      <c r="B16" s="15" t="s">
        <v>119</v>
      </c>
      <c r="C16" s="15"/>
      <c r="D16" s="15"/>
      <c r="E16" s="16" t="s">
        <v>78</v>
      </c>
      <c r="F16" s="16"/>
      <c r="G16" s="16"/>
      <c r="H16" s="16"/>
      <c r="I16" s="16"/>
      <c r="J16" s="15" t="s">
        <v>120</v>
      </c>
      <c r="K16" s="15"/>
      <c r="L16" s="15"/>
      <c r="M16" s="15"/>
      <c r="N16" s="15" t="s">
        <v>121</v>
      </c>
      <c r="O16" s="15"/>
      <c r="P16" s="15"/>
      <c r="Q16" s="15"/>
      <c r="R16" s="15" t="s">
        <v>92</v>
      </c>
      <c r="S16" s="15"/>
      <c r="T16" s="15">
        <v>17.69</v>
      </c>
      <c r="U16" s="15"/>
      <c r="V16" s="15">
        <f t="shared" si="0"/>
        <v>17.69</v>
      </c>
      <c r="W16" s="15"/>
      <c r="X16" s="26">
        <f t="shared" si="1"/>
        <v>11498.5</v>
      </c>
      <c r="Y16" s="15"/>
      <c r="Z16" s="35">
        <f t="shared" si="2"/>
        <v>471.4385</v>
      </c>
      <c r="AA16" s="15"/>
      <c r="AB16" s="36">
        <v>9.8</v>
      </c>
      <c r="AC16" s="15"/>
      <c r="AD16" s="37">
        <f t="shared" si="3"/>
        <v>377.1508</v>
      </c>
      <c r="AE16" s="34"/>
      <c r="AF16" s="35">
        <f t="shared" si="4"/>
        <v>94.2877</v>
      </c>
      <c r="AG16" s="15"/>
      <c r="AH16" s="16" t="s">
        <v>122</v>
      </c>
      <c r="AI16" s="16"/>
      <c r="AJ16" s="16"/>
      <c r="AK16" s="16"/>
      <c r="AL16" s="16"/>
      <c r="AM16" s="16"/>
      <c r="AN16" s="15" t="s">
        <v>83</v>
      </c>
      <c r="AO16" s="15"/>
      <c r="AP16" s="15"/>
      <c r="AQ16" s="15"/>
      <c r="AR16" s="15"/>
      <c r="AS16" s="17"/>
      <c r="AT16" s="53"/>
    </row>
    <row r="17" s="1" customFormat="1" ht="24" customHeight="1" spans="1:46">
      <c r="A17" s="15">
        <v>24</v>
      </c>
      <c r="B17" s="15" t="s">
        <v>123</v>
      </c>
      <c r="C17" s="15"/>
      <c r="D17" s="15"/>
      <c r="E17" s="16" t="s">
        <v>78</v>
      </c>
      <c r="F17" s="16"/>
      <c r="G17" s="16"/>
      <c r="H17" s="16"/>
      <c r="I17" s="16"/>
      <c r="J17" s="15" t="s">
        <v>124</v>
      </c>
      <c r="K17" s="15"/>
      <c r="L17" s="15"/>
      <c r="M17" s="15"/>
      <c r="N17" s="15" t="s">
        <v>125</v>
      </c>
      <c r="O17" s="15"/>
      <c r="P17" s="15"/>
      <c r="Q17" s="15"/>
      <c r="R17" s="15" t="s">
        <v>81</v>
      </c>
      <c r="S17" s="15"/>
      <c r="T17" s="15">
        <v>16.79</v>
      </c>
      <c r="U17" s="15"/>
      <c r="V17" s="15">
        <f t="shared" si="0"/>
        <v>16.79</v>
      </c>
      <c r="W17" s="15"/>
      <c r="X17" s="26">
        <f t="shared" si="1"/>
        <v>10913.5</v>
      </c>
      <c r="Y17" s="15"/>
      <c r="Z17" s="35">
        <f t="shared" si="2"/>
        <v>447.4535</v>
      </c>
      <c r="AA17" s="15"/>
      <c r="AB17" s="36">
        <v>10.8</v>
      </c>
      <c r="AC17" s="15"/>
      <c r="AD17" s="37">
        <f t="shared" si="3"/>
        <v>357.9628</v>
      </c>
      <c r="AE17" s="34"/>
      <c r="AF17" s="35">
        <f t="shared" si="4"/>
        <v>89.4907</v>
      </c>
      <c r="AG17" s="15"/>
      <c r="AH17" s="16" t="s">
        <v>126</v>
      </c>
      <c r="AI17" s="16"/>
      <c r="AJ17" s="16"/>
      <c r="AK17" s="16"/>
      <c r="AL17" s="16"/>
      <c r="AM17" s="16"/>
      <c r="AN17" s="15" t="s">
        <v>83</v>
      </c>
      <c r="AO17" s="15"/>
      <c r="AP17" s="15"/>
      <c r="AQ17" s="39"/>
      <c r="AR17" s="39"/>
      <c r="AS17" s="54"/>
      <c r="AT17" s="47"/>
    </row>
    <row r="18" s="1" customFormat="1" ht="24" customHeight="1" spans="1:46">
      <c r="A18" s="15">
        <v>25</v>
      </c>
      <c r="B18" s="15" t="s">
        <v>127</v>
      </c>
      <c r="C18" s="15"/>
      <c r="D18" s="15"/>
      <c r="E18" s="16" t="s">
        <v>78</v>
      </c>
      <c r="F18" s="16"/>
      <c r="G18" s="16"/>
      <c r="H18" s="16"/>
      <c r="I18" s="16"/>
      <c r="J18" s="15" t="s">
        <v>128</v>
      </c>
      <c r="K18" s="15"/>
      <c r="L18" s="15"/>
      <c r="M18" s="15"/>
      <c r="N18" s="15" t="s">
        <v>129</v>
      </c>
      <c r="O18" s="15"/>
      <c r="P18" s="15"/>
      <c r="Q18" s="15"/>
      <c r="R18" s="15" t="s">
        <v>92</v>
      </c>
      <c r="S18" s="15"/>
      <c r="T18" s="15">
        <v>22.15</v>
      </c>
      <c r="U18" s="15"/>
      <c r="V18" s="15">
        <f t="shared" si="0"/>
        <v>22.15</v>
      </c>
      <c r="W18" s="15"/>
      <c r="X18" s="26">
        <f t="shared" si="1"/>
        <v>14397.5</v>
      </c>
      <c r="Y18" s="15"/>
      <c r="Z18" s="35">
        <f t="shared" si="2"/>
        <v>590.2975</v>
      </c>
      <c r="AA18" s="15"/>
      <c r="AB18" s="36">
        <v>11.8</v>
      </c>
      <c r="AC18" s="15"/>
      <c r="AD18" s="37">
        <f t="shared" si="3"/>
        <v>472.238</v>
      </c>
      <c r="AE18" s="34"/>
      <c r="AF18" s="35">
        <f t="shared" si="4"/>
        <v>118.0595</v>
      </c>
      <c r="AG18" s="15"/>
      <c r="AH18" s="16" t="s">
        <v>130</v>
      </c>
      <c r="AI18" s="16"/>
      <c r="AJ18" s="16"/>
      <c r="AK18" s="16"/>
      <c r="AL18" s="16"/>
      <c r="AM18" s="16"/>
      <c r="AN18" s="15" t="s">
        <v>83</v>
      </c>
      <c r="AO18" s="15"/>
      <c r="AP18" s="15"/>
      <c r="AQ18" s="39"/>
      <c r="AR18" s="39"/>
      <c r="AS18" s="54"/>
      <c r="AT18" s="46"/>
    </row>
    <row r="19" s="1" customFormat="1" ht="24" customHeight="1" spans="1:46">
      <c r="A19" s="15">
        <v>26</v>
      </c>
      <c r="B19" s="15" t="s">
        <v>131</v>
      </c>
      <c r="C19" s="15"/>
      <c r="D19" s="15"/>
      <c r="E19" s="16" t="s">
        <v>78</v>
      </c>
      <c r="F19" s="16"/>
      <c r="G19" s="16"/>
      <c r="H19" s="16"/>
      <c r="I19" s="16"/>
      <c r="J19" s="15" t="s">
        <v>132</v>
      </c>
      <c r="K19" s="15"/>
      <c r="L19" s="15"/>
      <c r="M19" s="15"/>
      <c r="N19" s="15" t="s">
        <v>133</v>
      </c>
      <c r="O19" s="15"/>
      <c r="P19" s="15"/>
      <c r="Q19" s="15"/>
      <c r="R19" s="15" t="s">
        <v>101</v>
      </c>
      <c r="S19" s="15"/>
      <c r="T19" s="15">
        <v>20</v>
      </c>
      <c r="U19" s="15"/>
      <c r="V19" s="15">
        <f t="shared" si="0"/>
        <v>20</v>
      </c>
      <c r="W19" s="15"/>
      <c r="X19" s="26">
        <f t="shared" si="1"/>
        <v>13000</v>
      </c>
      <c r="Y19" s="15"/>
      <c r="Z19" s="35">
        <f t="shared" si="2"/>
        <v>533</v>
      </c>
      <c r="AA19" s="15"/>
      <c r="AB19" s="36">
        <v>12.8</v>
      </c>
      <c r="AC19" s="15"/>
      <c r="AD19" s="37">
        <f t="shared" si="3"/>
        <v>426.4</v>
      </c>
      <c r="AE19" s="34"/>
      <c r="AF19" s="35">
        <f t="shared" si="4"/>
        <v>106.6</v>
      </c>
      <c r="AG19" s="15"/>
      <c r="AH19" s="16" t="s">
        <v>134</v>
      </c>
      <c r="AI19" s="16"/>
      <c r="AJ19" s="16"/>
      <c r="AK19" s="16"/>
      <c r="AL19" s="16"/>
      <c r="AM19" s="16"/>
      <c r="AN19" s="15" t="s">
        <v>83</v>
      </c>
      <c r="AO19" s="15"/>
      <c r="AP19" s="15"/>
      <c r="AQ19" s="39"/>
      <c r="AR19" s="39"/>
      <c r="AS19" s="54"/>
      <c r="AT19" s="47"/>
    </row>
    <row r="20" s="1" customFormat="1" ht="24" customHeight="1" spans="1:46">
      <c r="A20" s="17" t="s">
        <v>135</v>
      </c>
      <c r="B20" s="18"/>
      <c r="C20" s="18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>T7+T8+T9+T10+T11+T12+T13+T14+T15+T16+T17+T18+T19</f>
        <v>267.05</v>
      </c>
      <c r="U20" s="15"/>
      <c r="V20" s="15">
        <f t="shared" si="0"/>
        <v>267.05</v>
      </c>
      <c r="W20" s="15"/>
      <c r="X20" s="26">
        <f t="shared" si="1"/>
        <v>173582.5</v>
      </c>
      <c r="Y20" s="15"/>
      <c r="Z20" s="35">
        <f t="shared" si="2"/>
        <v>7116.8825</v>
      </c>
      <c r="AA20" s="15"/>
      <c r="AB20" s="36">
        <v>0.8</v>
      </c>
      <c r="AC20" s="15"/>
      <c r="AD20" s="37">
        <f t="shared" si="3"/>
        <v>5693.506</v>
      </c>
      <c r="AE20" s="34"/>
      <c r="AF20" s="35">
        <f t="shared" si="4"/>
        <v>1423.3765</v>
      </c>
      <c r="AG20" s="15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54"/>
      <c r="AT20" s="46"/>
    </row>
    <row r="21" s="2" customFormat="1" ht="24" customHeight="1" spans="1:46">
      <c r="A21" s="20" t="s">
        <v>136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7"/>
      <c r="Y21" s="20"/>
      <c r="Z21" s="38"/>
      <c r="AA21" s="20"/>
      <c r="AB21" s="20"/>
      <c r="AC21" s="20"/>
      <c r="AD21" s="38"/>
      <c r="AE21" s="38"/>
      <c r="AF21" s="38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</sheetData>
  <mergeCells count="23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B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A20:D20"/>
    <mergeCell ref="E20:I20"/>
    <mergeCell ref="J20:M20"/>
    <mergeCell ref="N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M20"/>
    <mergeCell ref="AN20:AP20"/>
    <mergeCell ref="AQ20:AS20"/>
    <mergeCell ref="A21:AT21"/>
  </mergeCells>
  <pageMargins left="0.479166666666667" right="0.7" top="0.177083333333333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1"/>
  <sheetViews>
    <sheetView zoomScale="90" zoomScaleNormal="90" topLeftCell="A13" workbookViewId="0">
      <selection activeCell="AG22" sqref="A$1:AT$1048576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75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73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74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75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76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27</v>
      </c>
      <c r="B7" s="15" t="s">
        <v>137</v>
      </c>
      <c r="C7" s="15"/>
      <c r="D7" s="15"/>
      <c r="E7" s="16" t="s">
        <v>78</v>
      </c>
      <c r="F7" s="16"/>
      <c r="G7" s="16"/>
      <c r="H7" s="16"/>
      <c r="I7" s="16"/>
      <c r="J7" s="15" t="s">
        <v>138</v>
      </c>
      <c r="K7" s="15"/>
      <c r="L7" s="15"/>
      <c r="M7" s="15"/>
      <c r="N7" s="15" t="s">
        <v>139</v>
      </c>
      <c r="O7" s="15"/>
      <c r="P7" s="15"/>
      <c r="Q7" s="15"/>
      <c r="R7" s="15" t="s">
        <v>81</v>
      </c>
      <c r="S7" s="15"/>
      <c r="T7" s="15">
        <v>5.42</v>
      </c>
      <c r="U7" s="15"/>
      <c r="V7" s="15">
        <f t="shared" ref="V7:V20" si="0">T7</f>
        <v>5.42</v>
      </c>
      <c r="W7" s="15"/>
      <c r="X7" s="26">
        <f t="shared" ref="X7:X20" si="1">T7*650</f>
        <v>3523</v>
      </c>
      <c r="Y7" s="15"/>
      <c r="Z7" s="35">
        <f t="shared" ref="Z7:Z20" si="2">T7*26.65</f>
        <v>144.443</v>
      </c>
      <c r="AA7" s="15"/>
      <c r="AB7" s="36">
        <v>0.8</v>
      </c>
      <c r="AC7" s="15"/>
      <c r="AD7" s="37">
        <f t="shared" ref="AD7:AD20" si="3">Z7*0.8</f>
        <v>115.5544</v>
      </c>
      <c r="AE7" s="34"/>
      <c r="AF7" s="35">
        <f t="shared" ref="AF7:AF20" si="4">Z7*0.2</f>
        <v>28.8886</v>
      </c>
      <c r="AG7" s="15"/>
      <c r="AH7" s="16" t="s">
        <v>140</v>
      </c>
      <c r="AI7" s="16"/>
      <c r="AJ7" s="16"/>
      <c r="AK7" s="16"/>
      <c r="AL7" s="16"/>
      <c r="AM7" s="16"/>
      <c r="AN7" s="15" t="s">
        <v>83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5">
        <v>28</v>
      </c>
      <c r="B8" s="15" t="s">
        <v>141</v>
      </c>
      <c r="C8" s="15"/>
      <c r="D8" s="15"/>
      <c r="E8" s="16" t="s">
        <v>78</v>
      </c>
      <c r="F8" s="16"/>
      <c r="G8" s="16"/>
      <c r="H8" s="16"/>
      <c r="I8" s="16"/>
      <c r="J8" s="15" t="s">
        <v>142</v>
      </c>
      <c r="K8" s="15"/>
      <c r="L8" s="15"/>
      <c r="M8" s="15"/>
      <c r="N8" s="15" t="s">
        <v>143</v>
      </c>
      <c r="O8" s="15"/>
      <c r="P8" s="15"/>
      <c r="Q8" s="15"/>
      <c r="R8" s="15" t="s">
        <v>81</v>
      </c>
      <c r="S8" s="15"/>
      <c r="T8" s="15">
        <v>14.61</v>
      </c>
      <c r="U8" s="15"/>
      <c r="V8" s="15">
        <f t="shared" si="0"/>
        <v>14.61</v>
      </c>
      <c r="W8" s="15"/>
      <c r="X8" s="26">
        <f t="shared" si="1"/>
        <v>9496.5</v>
      </c>
      <c r="Y8" s="15"/>
      <c r="Z8" s="35">
        <f t="shared" si="2"/>
        <v>389.3565</v>
      </c>
      <c r="AA8" s="15"/>
      <c r="AB8" s="36">
        <v>1.8</v>
      </c>
      <c r="AC8" s="15"/>
      <c r="AD8" s="37">
        <f t="shared" si="3"/>
        <v>311.4852</v>
      </c>
      <c r="AE8" s="34"/>
      <c r="AF8" s="35">
        <f t="shared" si="4"/>
        <v>77.8713</v>
      </c>
      <c r="AG8" s="15"/>
      <c r="AH8" s="16" t="s">
        <v>144</v>
      </c>
      <c r="AI8" s="16"/>
      <c r="AJ8" s="16"/>
      <c r="AK8" s="16"/>
      <c r="AL8" s="16"/>
      <c r="AM8" s="16"/>
      <c r="AN8" s="15" t="s">
        <v>83</v>
      </c>
      <c r="AO8" s="15"/>
      <c r="AP8" s="15"/>
      <c r="AQ8" s="15"/>
      <c r="AR8" s="15"/>
      <c r="AS8" s="17"/>
      <c r="AT8" s="46"/>
    </row>
    <row r="9" s="1" customFormat="1" ht="24" customHeight="1" spans="1:46">
      <c r="A9" s="15">
        <v>29</v>
      </c>
      <c r="B9" s="15" t="s">
        <v>145</v>
      </c>
      <c r="C9" s="15"/>
      <c r="D9" s="15"/>
      <c r="E9" s="16" t="s">
        <v>78</v>
      </c>
      <c r="F9" s="16"/>
      <c r="G9" s="16"/>
      <c r="H9" s="16"/>
      <c r="I9" s="16"/>
      <c r="J9" s="15" t="s">
        <v>146</v>
      </c>
      <c r="K9" s="15"/>
      <c r="L9" s="15"/>
      <c r="M9" s="15"/>
      <c r="N9" s="15" t="s">
        <v>147</v>
      </c>
      <c r="O9" s="15"/>
      <c r="P9" s="15"/>
      <c r="Q9" s="15"/>
      <c r="R9" s="15" t="s">
        <v>81</v>
      </c>
      <c r="S9" s="15"/>
      <c r="T9" s="15">
        <v>82.69</v>
      </c>
      <c r="U9" s="15"/>
      <c r="V9" s="15">
        <f t="shared" si="0"/>
        <v>82.69</v>
      </c>
      <c r="W9" s="15"/>
      <c r="X9" s="26">
        <f t="shared" si="1"/>
        <v>53748.5</v>
      </c>
      <c r="Y9" s="15"/>
      <c r="Z9" s="35">
        <f t="shared" si="2"/>
        <v>2203.6885</v>
      </c>
      <c r="AA9" s="15"/>
      <c r="AB9" s="36">
        <v>2.8</v>
      </c>
      <c r="AC9" s="15"/>
      <c r="AD9" s="37">
        <f t="shared" si="3"/>
        <v>1762.9508</v>
      </c>
      <c r="AE9" s="34"/>
      <c r="AF9" s="35">
        <f t="shared" si="4"/>
        <v>440.7377</v>
      </c>
      <c r="AG9" s="15"/>
      <c r="AH9" s="16" t="s">
        <v>148</v>
      </c>
      <c r="AI9" s="16"/>
      <c r="AJ9" s="16"/>
      <c r="AK9" s="16"/>
      <c r="AL9" s="16"/>
      <c r="AM9" s="16"/>
      <c r="AN9" s="15" t="s">
        <v>83</v>
      </c>
      <c r="AO9" s="15"/>
      <c r="AP9" s="15"/>
      <c r="AQ9" s="15"/>
      <c r="AR9" s="15"/>
      <c r="AS9" s="17"/>
      <c r="AT9" s="47"/>
    </row>
    <row r="10" s="1" customFormat="1" ht="24" customHeight="1" spans="1:46">
      <c r="A10" s="15">
        <v>30</v>
      </c>
      <c r="B10" s="15" t="s">
        <v>149</v>
      </c>
      <c r="C10" s="15"/>
      <c r="D10" s="15"/>
      <c r="E10" s="16" t="s">
        <v>78</v>
      </c>
      <c r="F10" s="16"/>
      <c r="G10" s="16"/>
      <c r="H10" s="16"/>
      <c r="I10" s="16"/>
      <c r="J10" s="15" t="s">
        <v>150</v>
      </c>
      <c r="K10" s="15"/>
      <c r="L10" s="15"/>
      <c r="M10" s="15"/>
      <c r="N10" s="15" t="s">
        <v>151</v>
      </c>
      <c r="O10" s="15"/>
      <c r="P10" s="15"/>
      <c r="Q10" s="15"/>
      <c r="R10" s="15" t="s">
        <v>81</v>
      </c>
      <c r="S10" s="15"/>
      <c r="T10" s="15">
        <v>47</v>
      </c>
      <c r="U10" s="15"/>
      <c r="V10" s="15">
        <f t="shared" si="0"/>
        <v>47</v>
      </c>
      <c r="W10" s="15"/>
      <c r="X10" s="26">
        <f t="shared" si="1"/>
        <v>30550</v>
      </c>
      <c r="Y10" s="15"/>
      <c r="Z10" s="35">
        <f t="shared" si="2"/>
        <v>1252.55</v>
      </c>
      <c r="AA10" s="15"/>
      <c r="AB10" s="36">
        <v>3.8</v>
      </c>
      <c r="AC10" s="15"/>
      <c r="AD10" s="37">
        <f t="shared" si="3"/>
        <v>1002.04</v>
      </c>
      <c r="AE10" s="34"/>
      <c r="AF10" s="35">
        <f t="shared" si="4"/>
        <v>250.51</v>
      </c>
      <c r="AG10" s="15"/>
      <c r="AH10" s="16" t="s">
        <v>152</v>
      </c>
      <c r="AI10" s="16"/>
      <c r="AJ10" s="16"/>
      <c r="AK10" s="16"/>
      <c r="AL10" s="16"/>
      <c r="AM10" s="16"/>
      <c r="AN10" s="15" t="s">
        <v>83</v>
      </c>
      <c r="AO10" s="15"/>
      <c r="AP10" s="15"/>
      <c r="AQ10" s="48"/>
      <c r="AR10" s="48"/>
      <c r="AS10" s="49"/>
      <c r="AT10" s="50"/>
    </row>
    <row r="11" s="1" customFormat="1" ht="24" customHeight="1" spans="1:46">
      <c r="A11" s="15">
        <v>31</v>
      </c>
      <c r="B11" s="15" t="s">
        <v>153</v>
      </c>
      <c r="C11" s="15"/>
      <c r="D11" s="15"/>
      <c r="E11" s="16" t="s">
        <v>78</v>
      </c>
      <c r="F11" s="16"/>
      <c r="G11" s="16"/>
      <c r="H11" s="16"/>
      <c r="I11" s="16"/>
      <c r="J11" s="15" t="s">
        <v>154</v>
      </c>
      <c r="K11" s="15"/>
      <c r="L11" s="15"/>
      <c r="M11" s="15"/>
      <c r="N11" s="15" t="s">
        <v>155</v>
      </c>
      <c r="O11" s="15"/>
      <c r="P11" s="15"/>
      <c r="Q11" s="15"/>
      <c r="R11" s="15" t="s">
        <v>101</v>
      </c>
      <c r="S11" s="15"/>
      <c r="T11" s="15">
        <v>31.26</v>
      </c>
      <c r="U11" s="15"/>
      <c r="V11" s="15">
        <f t="shared" si="0"/>
        <v>31.26</v>
      </c>
      <c r="W11" s="15"/>
      <c r="X11" s="26">
        <f t="shared" si="1"/>
        <v>20319</v>
      </c>
      <c r="Y11" s="15"/>
      <c r="Z11" s="35">
        <f t="shared" si="2"/>
        <v>833.079</v>
      </c>
      <c r="AA11" s="15"/>
      <c r="AB11" s="36">
        <v>4.8</v>
      </c>
      <c r="AC11" s="15"/>
      <c r="AD11" s="37">
        <f t="shared" si="3"/>
        <v>666.4632</v>
      </c>
      <c r="AE11" s="34"/>
      <c r="AF11" s="35">
        <f t="shared" si="4"/>
        <v>166.6158</v>
      </c>
      <c r="AG11" s="15"/>
      <c r="AH11" s="16" t="s">
        <v>156</v>
      </c>
      <c r="AI11" s="16"/>
      <c r="AJ11" s="16"/>
      <c r="AK11" s="16"/>
      <c r="AL11" s="16"/>
      <c r="AM11" s="16"/>
      <c r="AN11" s="15" t="s">
        <v>83</v>
      </c>
      <c r="AO11" s="15"/>
      <c r="AP11" s="15"/>
      <c r="AQ11" s="15"/>
      <c r="AR11" s="15"/>
      <c r="AS11" s="15"/>
      <c r="AT11" s="46"/>
    </row>
    <row r="12" s="1" customFormat="1" ht="24" customHeight="1" spans="1:46">
      <c r="A12" s="15">
        <v>32</v>
      </c>
      <c r="B12" s="15" t="s">
        <v>157</v>
      </c>
      <c r="C12" s="15"/>
      <c r="D12" s="15"/>
      <c r="E12" s="16" t="s">
        <v>78</v>
      </c>
      <c r="F12" s="16"/>
      <c r="G12" s="16"/>
      <c r="H12" s="16"/>
      <c r="I12" s="16"/>
      <c r="J12" s="15" t="s">
        <v>158</v>
      </c>
      <c r="K12" s="15"/>
      <c r="L12" s="15"/>
      <c r="M12" s="15"/>
      <c r="N12" s="15" t="s">
        <v>159</v>
      </c>
      <c r="O12" s="15"/>
      <c r="P12" s="15"/>
      <c r="Q12" s="15"/>
      <c r="R12" s="15" t="s">
        <v>101</v>
      </c>
      <c r="S12" s="15"/>
      <c r="T12" s="15">
        <v>18.16</v>
      </c>
      <c r="U12" s="15"/>
      <c r="V12" s="15">
        <f t="shared" si="0"/>
        <v>18.16</v>
      </c>
      <c r="W12" s="15"/>
      <c r="X12" s="26">
        <f t="shared" si="1"/>
        <v>11804</v>
      </c>
      <c r="Y12" s="15"/>
      <c r="Z12" s="35">
        <f t="shared" si="2"/>
        <v>483.964</v>
      </c>
      <c r="AA12" s="15"/>
      <c r="AB12" s="36">
        <v>5.8</v>
      </c>
      <c r="AC12" s="15"/>
      <c r="AD12" s="37">
        <f t="shared" si="3"/>
        <v>387.1712</v>
      </c>
      <c r="AE12" s="34"/>
      <c r="AF12" s="35">
        <f t="shared" si="4"/>
        <v>96.7928</v>
      </c>
      <c r="AG12" s="15"/>
      <c r="AH12" s="16" t="s">
        <v>160</v>
      </c>
      <c r="AI12" s="16"/>
      <c r="AJ12" s="16"/>
      <c r="AK12" s="16"/>
      <c r="AL12" s="16"/>
      <c r="AM12" s="16"/>
      <c r="AN12" s="15" t="s">
        <v>83</v>
      </c>
      <c r="AO12" s="15"/>
      <c r="AP12" s="15"/>
      <c r="AQ12" s="15"/>
      <c r="AR12" s="15"/>
      <c r="AS12" s="15"/>
      <c r="AT12" s="46"/>
    </row>
    <row r="13" s="1" customFormat="1" ht="24" customHeight="1" spans="1:46">
      <c r="A13" s="15">
        <v>33</v>
      </c>
      <c r="B13" s="15" t="s">
        <v>161</v>
      </c>
      <c r="C13" s="15"/>
      <c r="D13" s="15"/>
      <c r="E13" s="16" t="s">
        <v>78</v>
      </c>
      <c r="F13" s="16"/>
      <c r="G13" s="16"/>
      <c r="H13" s="16"/>
      <c r="I13" s="16"/>
      <c r="J13" s="15" t="s">
        <v>162</v>
      </c>
      <c r="K13" s="15"/>
      <c r="L13" s="15"/>
      <c r="M13" s="15"/>
      <c r="N13" s="15" t="s">
        <v>163</v>
      </c>
      <c r="O13" s="15"/>
      <c r="P13" s="15"/>
      <c r="Q13" s="15"/>
      <c r="R13" s="15" t="s">
        <v>101</v>
      </c>
      <c r="S13" s="15"/>
      <c r="T13" s="15">
        <v>30.04</v>
      </c>
      <c r="U13" s="15"/>
      <c r="V13" s="15">
        <f t="shared" si="0"/>
        <v>30.04</v>
      </c>
      <c r="W13" s="15"/>
      <c r="X13" s="26">
        <f t="shared" si="1"/>
        <v>19526</v>
      </c>
      <c r="Y13" s="15"/>
      <c r="Z13" s="35">
        <f t="shared" si="2"/>
        <v>800.566</v>
      </c>
      <c r="AA13" s="15"/>
      <c r="AB13" s="36">
        <v>6.8</v>
      </c>
      <c r="AC13" s="15"/>
      <c r="AD13" s="37">
        <f t="shared" si="3"/>
        <v>640.4528</v>
      </c>
      <c r="AE13" s="34"/>
      <c r="AF13" s="35">
        <f t="shared" si="4"/>
        <v>160.1132</v>
      </c>
      <c r="AG13" s="15"/>
      <c r="AH13" s="16" t="s">
        <v>164</v>
      </c>
      <c r="AI13" s="16"/>
      <c r="AJ13" s="16"/>
      <c r="AK13" s="16"/>
      <c r="AL13" s="16"/>
      <c r="AM13" s="16"/>
      <c r="AN13" s="15" t="s">
        <v>83</v>
      </c>
      <c r="AO13" s="15"/>
      <c r="AP13" s="15"/>
      <c r="AQ13" s="51"/>
      <c r="AR13" s="51"/>
      <c r="AS13" s="52"/>
      <c r="AT13" s="47"/>
    </row>
    <row r="14" s="1" customFormat="1" ht="24" customHeight="1" spans="1:46">
      <c r="A14" s="15">
        <v>34</v>
      </c>
      <c r="B14" s="15" t="s">
        <v>165</v>
      </c>
      <c r="C14" s="15"/>
      <c r="D14" s="15"/>
      <c r="E14" s="16" t="s">
        <v>78</v>
      </c>
      <c r="F14" s="16"/>
      <c r="G14" s="16"/>
      <c r="H14" s="16"/>
      <c r="I14" s="16"/>
      <c r="J14" s="15" t="s">
        <v>166</v>
      </c>
      <c r="K14" s="15"/>
      <c r="L14" s="15"/>
      <c r="M14" s="15"/>
      <c r="N14" s="15" t="s">
        <v>167</v>
      </c>
      <c r="O14" s="15"/>
      <c r="P14" s="15"/>
      <c r="Q14" s="15"/>
      <c r="R14" s="15" t="s">
        <v>101</v>
      </c>
      <c r="S14" s="15"/>
      <c r="T14" s="15">
        <v>12.83</v>
      </c>
      <c r="U14" s="15"/>
      <c r="V14" s="15">
        <f t="shared" si="0"/>
        <v>12.83</v>
      </c>
      <c r="W14" s="15"/>
      <c r="X14" s="26">
        <f t="shared" si="1"/>
        <v>8339.5</v>
      </c>
      <c r="Y14" s="15"/>
      <c r="Z14" s="35">
        <f t="shared" si="2"/>
        <v>341.9195</v>
      </c>
      <c r="AA14" s="15"/>
      <c r="AB14" s="36">
        <v>7.8</v>
      </c>
      <c r="AC14" s="15"/>
      <c r="AD14" s="37">
        <f t="shared" si="3"/>
        <v>273.5356</v>
      </c>
      <c r="AE14" s="34"/>
      <c r="AF14" s="35">
        <f t="shared" si="4"/>
        <v>68.3839</v>
      </c>
      <c r="AG14" s="15"/>
      <c r="AH14" s="16" t="s">
        <v>168</v>
      </c>
      <c r="AI14" s="16"/>
      <c r="AJ14" s="16"/>
      <c r="AK14" s="16"/>
      <c r="AL14" s="16"/>
      <c r="AM14" s="16"/>
      <c r="AN14" s="15" t="s">
        <v>83</v>
      </c>
      <c r="AO14" s="15"/>
      <c r="AP14" s="15"/>
      <c r="AQ14" s="15"/>
      <c r="AR14" s="15"/>
      <c r="AS14" s="17"/>
      <c r="AT14" s="46"/>
    </row>
    <row r="15" s="1" customFormat="1" ht="24" customHeight="1" spans="1:46">
      <c r="A15" s="15">
        <v>35</v>
      </c>
      <c r="B15" s="15" t="s">
        <v>169</v>
      </c>
      <c r="C15" s="15"/>
      <c r="D15" s="15"/>
      <c r="E15" s="16" t="s">
        <v>78</v>
      </c>
      <c r="F15" s="16"/>
      <c r="G15" s="16"/>
      <c r="H15" s="16"/>
      <c r="I15" s="16"/>
      <c r="J15" s="15" t="s">
        <v>170</v>
      </c>
      <c r="K15" s="15"/>
      <c r="L15" s="15"/>
      <c r="M15" s="15"/>
      <c r="N15" s="15" t="s">
        <v>171</v>
      </c>
      <c r="O15" s="15"/>
      <c r="P15" s="15"/>
      <c r="Q15" s="15"/>
      <c r="R15" s="15" t="s">
        <v>101</v>
      </c>
      <c r="S15" s="15"/>
      <c r="T15" s="15">
        <v>7.9</v>
      </c>
      <c r="U15" s="15"/>
      <c r="V15" s="15">
        <f t="shared" si="0"/>
        <v>7.9</v>
      </c>
      <c r="W15" s="15"/>
      <c r="X15" s="26">
        <f t="shared" si="1"/>
        <v>5135</v>
      </c>
      <c r="Y15" s="15"/>
      <c r="Z15" s="35">
        <f t="shared" si="2"/>
        <v>210.535</v>
      </c>
      <c r="AA15" s="15"/>
      <c r="AB15" s="36">
        <v>8.8</v>
      </c>
      <c r="AC15" s="15"/>
      <c r="AD15" s="37">
        <f t="shared" si="3"/>
        <v>168.428</v>
      </c>
      <c r="AE15" s="34"/>
      <c r="AF15" s="35">
        <f t="shared" si="4"/>
        <v>42.107</v>
      </c>
      <c r="AG15" s="15"/>
      <c r="AH15" s="16" t="s">
        <v>172</v>
      </c>
      <c r="AI15" s="16"/>
      <c r="AJ15" s="16"/>
      <c r="AK15" s="16"/>
      <c r="AL15" s="16"/>
      <c r="AM15" s="16"/>
      <c r="AN15" s="15" t="s">
        <v>83</v>
      </c>
      <c r="AO15" s="15"/>
      <c r="AP15" s="15"/>
      <c r="AQ15" s="15"/>
      <c r="AR15" s="15"/>
      <c r="AS15" s="17"/>
      <c r="AT15" s="46"/>
    </row>
    <row r="16" s="1" customFormat="1" ht="24" customHeight="1" spans="1:46">
      <c r="A16" s="15">
        <v>36</v>
      </c>
      <c r="B16" s="15" t="s">
        <v>173</v>
      </c>
      <c r="C16" s="15"/>
      <c r="D16" s="15"/>
      <c r="E16" s="16" t="s">
        <v>78</v>
      </c>
      <c r="F16" s="16"/>
      <c r="G16" s="16"/>
      <c r="H16" s="16"/>
      <c r="I16" s="16"/>
      <c r="J16" s="15" t="s">
        <v>174</v>
      </c>
      <c r="K16" s="15"/>
      <c r="L16" s="15"/>
      <c r="M16" s="15"/>
      <c r="N16" s="15" t="s">
        <v>175</v>
      </c>
      <c r="O16" s="15"/>
      <c r="P16" s="15"/>
      <c r="Q16" s="15"/>
      <c r="R16" s="15" t="s">
        <v>81</v>
      </c>
      <c r="S16" s="15"/>
      <c r="T16" s="15">
        <v>10.16</v>
      </c>
      <c r="U16" s="15"/>
      <c r="V16" s="15">
        <f t="shared" si="0"/>
        <v>10.16</v>
      </c>
      <c r="W16" s="15"/>
      <c r="X16" s="26">
        <f t="shared" si="1"/>
        <v>6604</v>
      </c>
      <c r="Y16" s="15"/>
      <c r="Z16" s="35">
        <f t="shared" si="2"/>
        <v>270.764</v>
      </c>
      <c r="AA16" s="15"/>
      <c r="AB16" s="36">
        <v>9.8</v>
      </c>
      <c r="AC16" s="15"/>
      <c r="AD16" s="37">
        <f t="shared" si="3"/>
        <v>216.6112</v>
      </c>
      <c r="AE16" s="34"/>
      <c r="AF16" s="35">
        <f t="shared" si="4"/>
        <v>54.1528</v>
      </c>
      <c r="AG16" s="15"/>
      <c r="AH16" s="16" t="s">
        <v>176</v>
      </c>
      <c r="AI16" s="16"/>
      <c r="AJ16" s="16"/>
      <c r="AK16" s="16"/>
      <c r="AL16" s="16"/>
      <c r="AM16" s="16"/>
      <c r="AN16" s="15" t="s">
        <v>83</v>
      </c>
      <c r="AO16" s="15"/>
      <c r="AP16" s="15"/>
      <c r="AQ16" s="15"/>
      <c r="AR16" s="15"/>
      <c r="AS16" s="17"/>
      <c r="AT16" s="53"/>
    </row>
    <row r="17" s="1" customFormat="1" ht="24" customHeight="1" spans="1:46">
      <c r="A17" s="15">
        <v>37</v>
      </c>
      <c r="B17" s="15" t="s">
        <v>177</v>
      </c>
      <c r="C17" s="15"/>
      <c r="D17" s="15"/>
      <c r="E17" s="16" t="s">
        <v>78</v>
      </c>
      <c r="F17" s="16"/>
      <c r="G17" s="16"/>
      <c r="H17" s="16"/>
      <c r="I17" s="16"/>
      <c r="J17" s="15" t="s">
        <v>178</v>
      </c>
      <c r="K17" s="15"/>
      <c r="L17" s="15"/>
      <c r="M17" s="15"/>
      <c r="N17" s="15" t="s">
        <v>179</v>
      </c>
      <c r="O17" s="15"/>
      <c r="P17" s="15"/>
      <c r="Q17" s="15"/>
      <c r="R17" s="15" t="s">
        <v>81</v>
      </c>
      <c r="S17" s="15"/>
      <c r="T17" s="15">
        <v>40.21</v>
      </c>
      <c r="U17" s="15"/>
      <c r="V17" s="15">
        <f t="shared" si="0"/>
        <v>40.21</v>
      </c>
      <c r="W17" s="15"/>
      <c r="X17" s="26">
        <f t="shared" si="1"/>
        <v>26136.5</v>
      </c>
      <c r="Y17" s="15"/>
      <c r="Z17" s="35">
        <f t="shared" si="2"/>
        <v>1071.5965</v>
      </c>
      <c r="AA17" s="15"/>
      <c r="AB17" s="36">
        <v>10.8</v>
      </c>
      <c r="AC17" s="15"/>
      <c r="AD17" s="37">
        <f t="shared" si="3"/>
        <v>857.2772</v>
      </c>
      <c r="AE17" s="34"/>
      <c r="AF17" s="35">
        <f t="shared" si="4"/>
        <v>214.3193</v>
      </c>
      <c r="AG17" s="15"/>
      <c r="AH17" s="16" t="s">
        <v>180</v>
      </c>
      <c r="AI17" s="16"/>
      <c r="AJ17" s="16"/>
      <c r="AK17" s="16"/>
      <c r="AL17" s="16"/>
      <c r="AM17" s="16"/>
      <c r="AN17" s="15" t="s">
        <v>83</v>
      </c>
      <c r="AO17" s="15"/>
      <c r="AP17" s="15"/>
      <c r="AQ17" s="39"/>
      <c r="AR17" s="39"/>
      <c r="AS17" s="54"/>
      <c r="AT17" s="47"/>
    </row>
    <row r="18" s="1" customFormat="1" ht="24" customHeight="1" spans="1:46">
      <c r="A18" s="15">
        <v>38</v>
      </c>
      <c r="B18" s="15" t="s">
        <v>181</v>
      </c>
      <c r="C18" s="15"/>
      <c r="D18" s="15"/>
      <c r="E18" s="16" t="s">
        <v>78</v>
      </c>
      <c r="F18" s="16"/>
      <c r="G18" s="16"/>
      <c r="H18" s="16"/>
      <c r="I18" s="16"/>
      <c r="J18" s="15" t="s">
        <v>182</v>
      </c>
      <c r="K18" s="15"/>
      <c r="L18" s="15"/>
      <c r="M18" s="15"/>
      <c r="N18" s="15" t="s">
        <v>183</v>
      </c>
      <c r="O18" s="15"/>
      <c r="P18" s="15"/>
      <c r="Q18" s="15"/>
      <c r="R18" s="15" t="s">
        <v>87</v>
      </c>
      <c r="S18" s="15"/>
      <c r="T18" s="15">
        <v>34.9</v>
      </c>
      <c r="U18" s="15"/>
      <c r="V18" s="15">
        <f t="shared" si="0"/>
        <v>34.9</v>
      </c>
      <c r="W18" s="15"/>
      <c r="X18" s="26">
        <f t="shared" si="1"/>
        <v>22685</v>
      </c>
      <c r="Y18" s="15"/>
      <c r="Z18" s="35">
        <f t="shared" si="2"/>
        <v>930.085</v>
      </c>
      <c r="AA18" s="15"/>
      <c r="AB18" s="36">
        <v>11.8</v>
      </c>
      <c r="AC18" s="15"/>
      <c r="AD18" s="37">
        <f t="shared" si="3"/>
        <v>744.068</v>
      </c>
      <c r="AE18" s="34"/>
      <c r="AF18" s="35">
        <f t="shared" si="4"/>
        <v>186.017</v>
      </c>
      <c r="AG18" s="15"/>
      <c r="AH18" s="16" t="s">
        <v>184</v>
      </c>
      <c r="AI18" s="16"/>
      <c r="AJ18" s="16"/>
      <c r="AK18" s="16"/>
      <c r="AL18" s="16"/>
      <c r="AM18" s="16"/>
      <c r="AN18" s="15" t="s">
        <v>83</v>
      </c>
      <c r="AO18" s="15"/>
      <c r="AP18" s="15"/>
      <c r="AQ18" s="39"/>
      <c r="AR18" s="39"/>
      <c r="AS18" s="54"/>
      <c r="AT18" s="46"/>
    </row>
    <row r="19" s="1" customFormat="1" ht="24" customHeight="1" spans="1:46">
      <c r="A19" s="15">
        <v>39</v>
      </c>
      <c r="B19" s="15" t="s">
        <v>185</v>
      </c>
      <c r="C19" s="15"/>
      <c r="D19" s="15"/>
      <c r="E19" s="16" t="s">
        <v>78</v>
      </c>
      <c r="F19" s="16"/>
      <c r="G19" s="16"/>
      <c r="H19" s="16"/>
      <c r="I19" s="16"/>
      <c r="J19" s="15" t="s">
        <v>186</v>
      </c>
      <c r="K19" s="15"/>
      <c r="L19" s="15"/>
      <c r="M19" s="15"/>
      <c r="N19" s="15" t="s">
        <v>187</v>
      </c>
      <c r="O19" s="15"/>
      <c r="P19" s="15"/>
      <c r="Q19" s="15"/>
      <c r="R19" s="15" t="s">
        <v>101</v>
      </c>
      <c r="S19" s="15"/>
      <c r="T19" s="15">
        <v>56.23</v>
      </c>
      <c r="U19" s="15"/>
      <c r="V19" s="15">
        <f t="shared" si="0"/>
        <v>56.23</v>
      </c>
      <c r="W19" s="15"/>
      <c r="X19" s="26">
        <f t="shared" si="1"/>
        <v>36549.5</v>
      </c>
      <c r="Y19" s="15"/>
      <c r="Z19" s="35">
        <f t="shared" si="2"/>
        <v>1498.5295</v>
      </c>
      <c r="AA19" s="15"/>
      <c r="AB19" s="36">
        <v>12.8</v>
      </c>
      <c r="AC19" s="15"/>
      <c r="AD19" s="37">
        <f t="shared" si="3"/>
        <v>1198.8236</v>
      </c>
      <c r="AE19" s="34"/>
      <c r="AF19" s="35">
        <f t="shared" si="4"/>
        <v>299.7059</v>
      </c>
      <c r="AG19" s="15"/>
      <c r="AH19" s="16" t="s">
        <v>188</v>
      </c>
      <c r="AI19" s="16"/>
      <c r="AJ19" s="16"/>
      <c r="AK19" s="16"/>
      <c r="AL19" s="16"/>
      <c r="AM19" s="16"/>
      <c r="AN19" s="15" t="s">
        <v>83</v>
      </c>
      <c r="AO19" s="15"/>
      <c r="AP19" s="15"/>
      <c r="AQ19" s="39"/>
      <c r="AR19" s="39"/>
      <c r="AS19" s="54"/>
      <c r="AT19" s="47"/>
    </row>
    <row r="20" s="1" customFormat="1" ht="24" customHeight="1" spans="1:46">
      <c r="A20" s="17" t="s">
        <v>135</v>
      </c>
      <c r="B20" s="18"/>
      <c r="C20" s="18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>T7+T8+T9+T10+T11+T12+T13+T14+T15+T16+T17+T18+T19</f>
        <v>391.41</v>
      </c>
      <c r="U20" s="15"/>
      <c r="V20" s="15">
        <f t="shared" si="0"/>
        <v>391.41</v>
      </c>
      <c r="W20" s="15"/>
      <c r="X20" s="26">
        <f t="shared" si="1"/>
        <v>254416.5</v>
      </c>
      <c r="Y20" s="15"/>
      <c r="Z20" s="35">
        <f t="shared" si="2"/>
        <v>10431.0765</v>
      </c>
      <c r="AA20" s="15"/>
      <c r="AB20" s="36">
        <v>0.8</v>
      </c>
      <c r="AC20" s="15"/>
      <c r="AD20" s="37">
        <f t="shared" si="3"/>
        <v>8344.8612</v>
      </c>
      <c r="AE20" s="34"/>
      <c r="AF20" s="35">
        <f t="shared" si="4"/>
        <v>2086.2153</v>
      </c>
      <c r="AG20" s="15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54"/>
      <c r="AT20" s="46"/>
    </row>
    <row r="21" s="2" customFormat="1" ht="24" customHeight="1" spans="1:46">
      <c r="A21" s="20" t="s">
        <v>189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7"/>
      <c r="Y21" s="20"/>
      <c r="Z21" s="38"/>
      <c r="AA21" s="20"/>
      <c r="AB21" s="20"/>
      <c r="AC21" s="20"/>
      <c r="AD21" s="38"/>
      <c r="AE21" s="38"/>
      <c r="AF21" s="38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</sheetData>
  <mergeCells count="23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B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A20:D20"/>
    <mergeCell ref="E20:I20"/>
    <mergeCell ref="J20:M20"/>
    <mergeCell ref="N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M20"/>
    <mergeCell ref="AN20:AP20"/>
    <mergeCell ref="AQ20:AS20"/>
    <mergeCell ref="A21:AT21"/>
  </mergeCells>
  <pageMargins left="0.479166666666667" right="0.59375" top="0.0833333333333333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1"/>
  <sheetViews>
    <sheetView zoomScale="90" zoomScaleNormal="90" topLeftCell="A10" workbookViewId="0">
      <selection activeCell="AG22" sqref="A$1:AT$1048576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6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73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74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75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76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40</v>
      </c>
      <c r="B7" s="15" t="s">
        <v>190</v>
      </c>
      <c r="C7" s="15"/>
      <c r="D7" s="15"/>
      <c r="E7" s="16" t="s">
        <v>78</v>
      </c>
      <c r="F7" s="16"/>
      <c r="G7" s="16"/>
      <c r="H7" s="16"/>
      <c r="I7" s="16"/>
      <c r="J7" s="15" t="s">
        <v>191</v>
      </c>
      <c r="K7" s="15"/>
      <c r="L7" s="15"/>
      <c r="M7" s="15"/>
      <c r="N7" s="15" t="s">
        <v>192</v>
      </c>
      <c r="O7" s="15"/>
      <c r="P7" s="15"/>
      <c r="Q7" s="15"/>
      <c r="R7" s="15" t="s">
        <v>101</v>
      </c>
      <c r="S7" s="15"/>
      <c r="T7" s="15">
        <v>18</v>
      </c>
      <c r="U7" s="15"/>
      <c r="V7" s="15">
        <f t="shared" ref="V7:V20" si="0">T7</f>
        <v>18</v>
      </c>
      <c r="W7" s="15"/>
      <c r="X7" s="26">
        <f t="shared" ref="X7:X20" si="1">T7*650</f>
        <v>11700</v>
      </c>
      <c r="Y7" s="15"/>
      <c r="Z7" s="35">
        <f t="shared" ref="Z7:Z20" si="2">T7*26.65</f>
        <v>479.7</v>
      </c>
      <c r="AA7" s="15"/>
      <c r="AB7" s="36">
        <v>0.8</v>
      </c>
      <c r="AC7" s="15"/>
      <c r="AD7" s="37">
        <f t="shared" ref="AD7:AD20" si="3">Z7*0.8</f>
        <v>383.76</v>
      </c>
      <c r="AE7" s="34"/>
      <c r="AF7" s="35">
        <f t="shared" ref="AF7:AF20" si="4">Z7*0.2</f>
        <v>95.94</v>
      </c>
      <c r="AG7" s="15"/>
      <c r="AH7" s="16" t="s">
        <v>193</v>
      </c>
      <c r="AI7" s="16"/>
      <c r="AJ7" s="16"/>
      <c r="AK7" s="16"/>
      <c r="AL7" s="16"/>
      <c r="AM7" s="16"/>
      <c r="AN7" s="15" t="s">
        <v>83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5">
        <v>41</v>
      </c>
      <c r="B8" s="15" t="s">
        <v>194</v>
      </c>
      <c r="C8" s="15"/>
      <c r="D8" s="15"/>
      <c r="E8" s="16" t="s">
        <v>78</v>
      </c>
      <c r="F8" s="16"/>
      <c r="G8" s="16"/>
      <c r="H8" s="16"/>
      <c r="I8" s="16"/>
      <c r="J8" s="15" t="s">
        <v>195</v>
      </c>
      <c r="K8" s="15"/>
      <c r="L8" s="15"/>
      <c r="M8" s="15"/>
      <c r="N8" s="15" t="s">
        <v>196</v>
      </c>
      <c r="O8" s="15"/>
      <c r="P8" s="15"/>
      <c r="Q8" s="15"/>
      <c r="R8" s="15" t="s">
        <v>87</v>
      </c>
      <c r="S8" s="15"/>
      <c r="T8" s="15">
        <v>4.12</v>
      </c>
      <c r="U8" s="15"/>
      <c r="V8" s="15">
        <f t="shared" si="0"/>
        <v>4.12</v>
      </c>
      <c r="W8" s="15"/>
      <c r="X8" s="26">
        <f t="shared" si="1"/>
        <v>2678</v>
      </c>
      <c r="Y8" s="15"/>
      <c r="Z8" s="35">
        <f t="shared" si="2"/>
        <v>109.798</v>
      </c>
      <c r="AA8" s="15"/>
      <c r="AB8" s="36">
        <v>1.8</v>
      </c>
      <c r="AC8" s="15"/>
      <c r="AD8" s="37">
        <f t="shared" si="3"/>
        <v>87.8384</v>
      </c>
      <c r="AE8" s="34"/>
      <c r="AF8" s="35">
        <f t="shared" si="4"/>
        <v>21.9596</v>
      </c>
      <c r="AG8" s="15"/>
      <c r="AH8" s="16" t="s">
        <v>197</v>
      </c>
      <c r="AI8" s="16"/>
      <c r="AJ8" s="16"/>
      <c r="AK8" s="16"/>
      <c r="AL8" s="16"/>
      <c r="AM8" s="16"/>
      <c r="AN8" s="15" t="s">
        <v>83</v>
      </c>
      <c r="AO8" s="15"/>
      <c r="AP8" s="15"/>
      <c r="AQ8" s="15"/>
      <c r="AR8" s="15"/>
      <c r="AS8" s="17"/>
      <c r="AT8" s="46"/>
    </row>
    <row r="9" s="1" customFormat="1" ht="24" customHeight="1" spans="1:46">
      <c r="A9" s="15">
        <v>42</v>
      </c>
      <c r="B9" s="15" t="s">
        <v>198</v>
      </c>
      <c r="C9" s="15"/>
      <c r="D9" s="15"/>
      <c r="E9" s="16" t="s">
        <v>78</v>
      </c>
      <c r="F9" s="16"/>
      <c r="G9" s="16"/>
      <c r="H9" s="16"/>
      <c r="I9" s="16"/>
      <c r="J9" s="15" t="s">
        <v>199</v>
      </c>
      <c r="K9" s="15"/>
      <c r="L9" s="15"/>
      <c r="M9" s="15"/>
      <c r="N9" s="15" t="s">
        <v>200</v>
      </c>
      <c r="O9" s="15"/>
      <c r="P9" s="15"/>
      <c r="Q9" s="15"/>
      <c r="R9" s="15" t="s">
        <v>101</v>
      </c>
      <c r="S9" s="15"/>
      <c r="T9" s="15">
        <v>15.06</v>
      </c>
      <c r="U9" s="15"/>
      <c r="V9" s="15">
        <f t="shared" si="0"/>
        <v>15.06</v>
      </c>
      <c r="W9" s="15"/>
      <c r="X9" s="26">
        <f t="shared" si="1"/>
        <v>9789</v>
      </c>
      <c r="Y9" s="15"/>
      <c r="Z9" s="35">
        <f t="shared" si="2"/>
        <v>401.349</v>
      </c>
      <c r="AA9" s="15"/>
      <c r="AB9" s="36">
        <v>2.8</v>
      </c>
      <c r="AC9" s="15"/>
      <c r="AD9" s="37">
        <f t="shared" si="3"/>
        <v>321.0792</v>
      </c>
      <c r="AE9" s="34"/>
      <c r="AF9" s="35">
        <f t="shared" si="4"/>
        <v>80.2698</v>
      </c>
      <c r="AG9" s="15"/>
      <c r="AH9" s="16" t="s">
        <v>201</v>
      </c>
      <c r="AI9" s="16"/>
      <c r="AJ9" s="16"/>
      <c r="AK9" s="16"/>
      <c r="AL9" s="16"/>
      <c r="AM9" s="16"/>
      <c r="AN9" s="15" t="s">
        <v>83</v>
      </c>
      <c r="AO9" s="15"/>
      <c r="AP9" s="15"/>
      <c r="AQ9" s="15"/>
      <c r="AR9" s="15"/>
      <c r="AS9" s="17"/>
      <c r="AT9" s="47"/>
    </row>
    <row r="10" s="1" customFormat="1" ht="24" customHeight="1" spans="1:46">
      <c r="A10" s="15">
        <v>43</v>
      </c>
      <c r="B10" s="15" t="s">
        <v>202</v>
      </c>
      <c r="C10" s="15"/>
      <c r="D10" s="15"/>
      <c r="E10" s="16" t="s">
        <v>78</v>
      </c>
      <c r="F10" s="16"/>
      <c r="G10" s="16"/>
      <c r="H10" s="16"/>
      <c r="I10" s="16"/>
      <c r="J10" s="15" t="s">
        <v>203</v>
      </c>
      <c r="K10" s="15"/>
      <c r="L10" s="15"/>
      <c r="M10" s="15"/>
      <c r="N10" s="15" t="s">
        <v>204</v>
      </c>
      <c r="O10" s="15"/>
      <c r="P10" s="15"/>
      <c r="Q10" s="15"/>
      <c r="R10" s="15" t="s">
        <v>101</v>
      </c>
      <c r="S10" s="15"/>
      <c r="T10" s="15">
        <v>20.52</v>
      </c>
      <c r="U10" s="15"/>
      <c r="V10" s="15">
        <f t="shared" si="0"/>
        <v>20.52</v>
      </c>
      <c r="W10" s="15"/>
      <c r="X10" s="26">
        <f t="shared" si="1"/>
        <v>13338</v>
      </c>
      <c r="Y10" s="15"/>
      <c r="Z10" s="35">
        <f t="shared" si="2"/>
        <v>546.858</v>
      </c>
      <c r="AA10" s="15"/>
      <c r="AB10" s="36">
        <v>3.8</v>
      </c>
      <c r="AC10" s="15"/>
      <c r="AD10" s="37">
        <f t="shared" si="3"/>
        <v>437.4864</v>
      </c>
      <c r="AE10" s="34"/>
      <c r="AF10" s="35">
        <f t="shared" si="4"/>
        <v>109.3716</v>
      </c>
      <c r="AG10" s="15"/>
      <c r="AH10" s="16" t="s">
        <v>205</v>
      </c>
      <c r="AI10" s="16"/>
      <c r="AJ10" s="16"/>
      <c r="AK10" s="16"/>
      <c r="AL10" s="16"/>
      <c r="AM10" s="16"/>
      <c r="AN10" s="15" t="s">
        <v>83</v>
      </c>
      <c r="AO10" s="15"/>
      <c r="AP10" s="15"/>
      <c r="AQ10" s="48"/>
      <c r="AR10" s="48"/>
      <c r="AS10" s="49"/>
      <c r="AT10" s="50"/>
    </row>
    <row r="11" s="1" customFormat="1" ht="24" customHeight="1" spans="1:46">
      <c r="A11" s="15">
        <v>44</v>
      </c>
      <c r="B11" s="15" t="s">
        <v>206</v>
      </c>
      <c r="C11" s="15"/>
      <c r="D11" s="15"/>
      <c r="E11" s="16" t="s">
        <v>78</v>
      </c>
      <c r="F11" s="16"/>
      <c r="G11" s="16"/>
      <c r="H11" s="16"/>
      <c r="I11" s="16"/>
      <c r="J11" s="15" t="s">
        <v>207</v>
      </c>
      <c r="K11" s="15"/>
      <c r="L11" s="15"/>
      <c r="M11" s="15"/>
      <c r="N11" s="15" t="s">
        <v>208</v>
      </c>
      <c r="O11" s="15"/>
      <c r="P11" s="15"/>
      <c r="Q11" s="15"/>
      <c r="R11" s="15" t="s">
        <v>101</v>
      </c>
      <c r="S11" s="15"/>
      <c r="T11" s="15">
        <v>6.1</v>
      </c>
      <c r="U11" s="15"/>
      <c r="V11" s="15">
        <f t="shared" si="0"/>
        <v>6.1</v>
      </c>
      <c r="W11" s="15"/>
      <c r="X11" s="26">
        <f t="shared" si="1"/>
        <v>3965</v>
      </c>
      <c r="Y11" s="15"/>
      <c r="Z11" s="35">
        <f t="shared" si="2"/>
        <v>162.565</v>
      </c>
      <c r="AA11" s="15"/>
      <c r="AB11" s="36">
        <v>4.8</v>
      </c>
      <c r="AC11" s="15"/>
      <c r="AD11" s="37">
        <f t="shared" si="3"/>
        <v>130.052</v>
      </c>
      <c r="AE11" s="34"/>
      <c r="AF11" s="35">
        <f t="shared" si="4"/>
        <v>32.513</v>
      </c>
      <c r="AG11" s="15"/>
      <c r="AH11" s="16" t="s">
        <v>209</v>
      </c>
      <c r="AI11" s="16"/>
      <c r="AJ11" s="16"/>
      <c r="AK11" s="16"/>
      <c r="AL11" s="16"/>
      <c r="AM11" s="16"/>
      <c r="AN11" s="15" t="s">
        <v>83</v>
      </c>
      <c r="AO11" s="15"/>
      <c r="AP11" s="15"/>
      <c r="AQ11" s="15"/>
      <c r="AR11" s="15"/>
      <c r="AS11" s="15"/>
      <c r="AT11" s="46"/>
    </row>
    <row r="12" s="1" customFormat="1" ht="24" customHeight="1" spans="1:46">
      <c r="A12" s="15">
        <v>45</v>
      </c>
      <c r="B12" s="15" t="s">
        <v>210</v>
      </c>
      <c r="C12" s="15"/>
      <c r="D12" s="15"/>
      <c r="E12" s="16" t="s">
        <v>78</v>
      </c>
      <c r="F12" s="16"/>
      <c r="G12" s="16"/>
      <c r="H12" s="16"/>
      <c r="I12" s="16"/>
      <c r="J12" s="15" t="s">
        <v>211</v>
      </c>
      <c r="K12" s="15"/>
      <c r="L12" s="15"/>
      <c r="M12" s="15"/>
      <c r="N12" s="15" t="s">
        <v>212</v>
      </c>
      <c r="O12" s="15"/>
      <c r="P12" s="15"/>
      <c r="Q12" s="15"/>
      <c r="R12" s="15" t="s">
        <v>92</v>
      </c>
      <c r="S12" s="15"/>
      <c r="T12" s="15">
        <v>18.57</v>
      </c>
      <c r="U12" s="15"/>
      <c r="V12" s="15">
        <f t="shared" si="0"/>
        <v>18.57</v>
      </c>
      <c r="W12" s="15"/>
      <c r="X12" s="26">
        <f t="shared" si="1"/>
        <v>12070.5</v>
      </c>
      <c r="Y12" s="15"/>
      <c r="Z12" s="35">
        <f t="shared" si="2"/>
        <v>494.8905</v>
      </c>
      <c r="AA12" s="15"/>
      <c r="AB12" s="36">
        <v>5.8</v>
      </c>
      <c r="AC12" s="15"/>
      <c r="AD12" s="37">
        <f t="shared" si="3"/>
        <v>395.9124</v>
      </c>
      <c r="AE12" s="34"/>
      <c r="AF12" s="35">
        <f t="shared" si="4"/>
        <v>98.9781</v>
      </c>
      <c r="AG12" s="15"/>
      <c r="AH12" s="16" t="s">
        <v>213</v>
      </c>
      <c r="AI12" s="16"/>
      <c r="AJ12" s="16"/>
      <c r="AK12" s="16"/>
      <c r="AL12" s="16"/>
      <c r="AM12" s="16"/>
      <c r="AN12" s="15" t="s">
        <v>83</v>
      </c>
      <c r="AO12" s="15"/>
      <c r="AP12" s="15"/>
      <c r="AQ12" s="15"/>
      <c r="AR12" s="15"/>
      <c r="AS12" s="15"/>
      <c r="AT12" s="46"/>
    </row>
    <row r="13" s="1" customFormat="1" ht="24" customHeight="1" spans="1:46">
      <c r="A13" s="15">
        <v>46</v>
      </c>
      <c r="B13" s="15" t="s">
        <v>214</v>
      </c>
      <c r="C13" s="15"/>
      <c r="D13" s="15"/>
      <c r="E13" s="16" t="s">
        <v>78</v>
      </c>
      <c r="F13" s="16"/>
      <c r="G13" s="16"/>
      <c r="H13" s="16"/>
      <c r="I13" s="16"/>
      <c r="J13" s="15" t="s">
        <v>215</v>
      </c>
      <c r="K13" s="15"/>
      <c r="L13" s="15"/>
      <c r="M13" s="15"/>
      <c r="N13" s="15" t="s">
        <v>216</v>
      </c>
      <c r="O13" s="15"/>
      <c r="P13" s="15"/>
      <c r="Q13" s="15"/>
      <c r="R13" s="15" t="s">
        <v>101</v>
      </c>
      <c r="S13" s="15"/>
      <c r="T13" s="15">
        <v>18.01</v>
      </c>
      <c r="U13" s="15"/>
      <c r="V13" s="15">
        <f t="shared" si="0"/>
        <v>18.01</v>
      </c>
      <c r="W13" s="15"/>
      <c r="X13" s="26">
        <f t="shared" si="1"/>
        <v>11706.5</v>
      </c>
      <c r="Y13" s="15"/>
      <c r="Z13" s="35">
        <f t="shared" si="2"/>
        <v>479.9665</v>
      </c>
      <c r="AA13" s="15"/>
      <c r="AB13" s="36">
        <v>6.8</v>
      </c>
      <c r="AC13" s="15"/>
      <c r="AD13" s="37">
        <f t="shared" si="3"/>
        <v>383.9732</v>
      </c>
      <c r="AE13" s="34"/>
      <c r="AF13" s="35">
        <f t="shared" si="4"/>
        <v>95.9933</v>
      </c>
      <c r="AG13" s="15"/>
      <c r="AH13" s="16" t="s">
        <v>217</v>
      </c>
      <c r="AI13" s="16"/>
      <c r="AJ13" s="16"/>
      <c r="AK13" s="16"/>
      <c r="AL13" s="16"/>
      <c r="AM13" s="16"/>
      <c r="AN13" s="15" t="s">
        <v>83</v>
      </c>
      <c r="AO13" s="15"/>
      <c r="AP13" s="15"/>
      <c r="AQ13" s="51"/>
      <c r="AR13" s="51"/>
      <c r="AS13" s="52"/>
      <c r="AT13" s="47"/>
    </row>
    <row r="14" s="1" customFormat="1" ht="24" customHeight="1" spans="1:46">
      <c r="A14" s="15">
        <v>47</v>
      </c>
      <c r="B14" s="15" t="s">
        <v>218</v>
      </c>
      <c r="C14" s="15"/>
      <c r="D14" s="15"/>
      <c r="E14" s="16" t="s">
        <v>78</v>
      </c>
      <c r="F14" s="16"/>
      <c r="G14" s="16"/>
      <c r="H14" s="16"/>
      <c r="I14" s="16"/>
      <c r="J14" s="15" t="s">
        <v>219</v>
      </c>
      <c r="K14" s="15"/>
      <c r="L14" s="15"/>
      <c r="M14" s="15"/>
      <c r="N14" s="15" t="s">
        <v>220</v>
      </c>
      <c r="O14" s="15"/>
      <c r="P14" s="15"/>
      <c r="Q14" s="15"/>
      <c r="R14" s="15" t="s">
        <v>221</v>
      </c>
      <c r="S14" s="15"/>
      <c r="T14" s="15">
        <v>16.45</v>
      </c>
      <c r="U14" s="15"/>
      <c r="V14" s="15">
        <f t="shared" si="0"/>
        <v>16.45</v>
      </c>
      <c r="W14" s="15"/>
      <c r="X14" s="26">
        <f t="shared" si="1"/>
        <v>10692.5</v>
      </c>
      <c r="Y14" s="15"/>
      <c r="Z14" s="35">
        <f t="shared" si="2"/>
        <v>438.3925</v>
      </c>
      <c r="AA14" s="15"/>
      <c r="AB14" s="36">
        <v>7.8</v>
      </c>
      <c r="AC14" s="15"/>
      <c r="AD14" s="37">
        <f t="shared" si="3"/>
        <v>350.714</v>
      </c>
      <c r="AE14" s="34"/>
      <c r="AF14" s="35">
        <f t="shared" si="4"/>
        <v>87.6785</v>
      </c>
      <c r="AG14" s="15"/>
      <c r="AH14" s="16" t="s">
        <v>222</v>
      </c>
      <c r="AI14" s="16"/>
      <c r="AJ14" s="16"/>
      <c r="AK14" s="16"/>
      <c r="AL14" s="16"/>
      <c r="AM14" s="16"/>
      <c r="AN14" s="15" t="s">
        <v>83</v>
      </c>
      <c r="AO14" s="15"/>
      <c r="AP14" s="15"/>
      <c r="AQ14" s="15"/>
      <c r="AR14" s="15"/>
      <c r="AS14" s="17"/>
      <c r="AT14" s="46"/>
    </row>
    <row r="15" s="1" customFormat="1" ht="24" customHeight="1" spans="1:46">
      <c r="A15" s="15">
        <v>48</v>
      </c>
      <c r="B15" s="15" t="s">
        <v>223</v>
      </c>
      <c r="C15" s="15"/>
      <c r="D15" s="15"/>
      <c r="E15" s="16" t="s">
        <v>78</v>
      </c>
      <c r="F15" s="16"/>
      <c r="G15" s="16"/>
      <c r="H15" s="16"/>
      <c r="I15" s="16"/>
      <c r="J15" s="15" t="s">
        <v>224</v>
      </c>
      <c r="K15" s="15"/>
      <c r="L15" s="15"/>
      <c r="M15" s="15"/>
      <c r="N15" s="15" t="s">
        <v>225</v>
      </c>
      <c r="O15" s="15"/>
      <c r="P15" s="15"/>
      <c r="Q15" s="15"/>
      <c r="R15" s="15" t="s">
        <v>87</v>
      </c>
      <c r="S15" s="15"/>
      <c r="T15" s="15">
        <v>10</v>
      </c>
      <c r="U15" s="15"/>
      <c r="V15" s="15">
        <f t="shared" si="0"/>
        <v>10</v>
      </c>
      <c r="W15" s="15"/>
      <c r="X15" s="26">
        <f t="shared" si="1"/>
        <v>6500</v>
      </c>
      <c r="Y15" s="15"/>
      <c r="Z15" s="35">
        <f t="shared" si="2"/>
        <v>266.5</v>
      </c>
      <c r="AA15" s="15"/>
      <c r="AB15" s="36">
        <v>8.8</v>
      </c>
      <c r="AC15" s="15"/>
      <c r="AD15" s="37">
        <f t="shared" si="3"/>
        <v>213.2</v>
      </c>
      <c r="AE15" s="34"/>
      <c r="AF15" s="35">
        <f t="shared" si="4"/>
        <v>53.3</v>
      </c>
      <c r="AG15" s="15"/>
      <c r="AH15" s="16" t="s">
        <v>226</v>
      </c>
      <c r="AI15" s="16"/>
      <c r="AJ15" s="16"/>
      <c r="AK15" s="16"/>
      <c r="AL15" s="16"/>
      <c r="AM15" s="16"/>
      <c r="AN15" s="15" t="s">
        <v>83</v>
      </c>
      <c r="AO15" s="15"/>
      <c r="AP15" s="15"/>
      <c r="AQ15" s="15"/>
      <c r="AR15" s="15"/>
      <c r="AS15" s="17"/>
      <c r="AT15" s="46"/>
    </row>
    <row r="16" s="1" customFormat="1" ht="24" customHeight="1" spans="1:46">
      <c r="A16" s="15">
        <v>49</v>
      </c>
      <c r="B16" s="15" t="s">
        <v>227</v>
      </c>
      <c r="C16" s="15"/>
      <c r="D16" s="15"/>
      <c r="E16" s="16" t="s">
        <v>78</v>
      </c>
      <c r="F16" s="16"/>
      <c r="G16" s="16"/>
      <c r="H16" s="16"/>
      <c r="I16" s="16"/>
      <c r="J16" s="15" t="s">
        <v>228</v>
      </c>
      <c r="K16" s="15"/>
      <c r="L16" s="15"/>
      <c r="M16" s="15"/>
      <c r="N16" s="15" t="s">
        <v>229</v>
      </c>
      <c r="O16" s="15"/>
      <c r="P16" s="15"/>
      <c r="Q16" s="15"/>
      <c r="R16" s="15" t="s">
        <v>221</v>
      </c>
      <c r="S16" s="15"/>
      <c r="T16" s="15">
        <v>21.3</v>
      </c>
      <c r="U16" s="15"/>
      <c r="V16" s="15">
        <f t="shared" si="0"/>
        <v>21.3</v>
      </c>
      <c r="W16" s="15"/>
      <c r="X16" s="26">
        <f t="shared" si="1"/>
        <v>13845</v>
      </c>
      <c r="Y16" s="15"/>
      <c r="Z16" s="35">
        <f t="shared" si="2"/>
        <v>567.645</v>
      </c>
      <c r="AA16" s="15"/>
      <c r="AB16" s="36">
        <v>9.8</v>
      </c>
      <c r="AC16" s="15"/>
      <c r="AD16" s="37">
        <f t="shared" si="3"/>
        <v>454.116</v>
      </c>
      <c r="AE16" s="34"/>
      <c r="AF16" s="35">
        <f t="shared" si="4"/>
        <v>113.529</v>
      </c>
      <c r="AG16" s="15"/>
      <c r="AH16" s="16" t="s">
        <v>230</v>
      </c>
      <c r="AI16" s="16"/>
      <c r="AJ16" s="16"/>
      <c r="AK16" s="16"/>
      <c r="AL16" s="16"/>
      <c r="AM16" s="16"/>
      <c r="AN16" s="15" t="s">
        <v>83</v>
      </c>
      <c r="AO16" s="15"/>
      <c r="AP16" s="15"/>
      <c r="AQ16" s="15"/>
      <c r="AR16" s="15"/>
      <c r="AS16" s="17"/>
      <c r="AT16" s="53"/>
    </row>
    <row r="17" s="1" customFormat="1" ht="24" customHeight="1" spans="1:46">
      <c r="A17" s="15">
        <v>50</v>
      </c>
      <c r="B17" s="15" t="s">
        <v>231</v>
      </c>
      <c r="C17" s="15"/>
      <c r="D17" s="15"/>
      <c r="E17" s="16" t="s">
        <v>78</v>
      </c>
      <c r="F17" s="16"/>
      <c r="G17" s="16"/>
      <c r="H17" s="16"/>
      <c r="I17" s="16"/>
      <c r="J17" s="15" t="s">
        <v>232</v>
      </c>
      <c r="K17" s="15"/>
      <c r="L17" s="15"/>
      <c r="M17" s="15"/>
      <c r="N17" s="15" t="s">
        <v>233</v>
      </c>
      <c r="O17" s="15"/>
      <c r="P17" s="15"/>
      <c r="Q17" s="15"/>
      <c r="R17" s="15" t="s">
        <v>221</v>
      </c>
      <c r="S17" s="15"/>
      <c r="T17" s="15">
        <v>15.17</v>
      </c>
      <c r="U17" s="15"/>
      <c r="V17" s="15">
        <f t="shared" si="0"/>
        <v>15.17</v>
      </c>
      <c r="W17" s="15"/>
      <c r="X17" s="26">
        <f t="shared" si="1"/>
        <v>9860.5</v>
      </c>
      <c r="Y17" s="15"/>
      <c r="Z17" s="35">
        <f t="shared" si="2"/>
        <v>404.2805</v>
      </c>
      <c r="AA17" s="15"/>
      <c r="AB17" s="36">
        <v>10.8</v>
      </c>
      <c r="AC17" s="15"/>
      <c r="AD17" s="37">
        <f t="shared" si="3"/>
        <v>323.4244</v>
      </c>
      <c r="AE17" s="34"/>
      <c r="AF17" s="35">
        <f t="shared" si="4"/>
        <v>80.8561</v>
      </c>
      <c r="AG17" s="15"/>
      <c r="AH17" s="16" t="s">
        <v>234</v>
      </c>
      <c r="AI17" s="16"/>
      <c r="AJ17" s="16"/>
      <c r="AK17" s="16"/>
      <c r="AL17" s="16"/>
      <c r="AM17" s="16"/>
      <c r="AN17" s="15" t="s">
        <v>83</v>
      </c>
      <c r="AO17" s="15"/>
      <c r="AP17" s="15"/>
      <c r="AQ17" s="39"/>
      <c r="AR17" s="39"/>
      <c r="AS17" s="54"/>
      <c r="AT17" s="47"/>
    </row>
    <row r="18" s="1" customFormat="1" ht="24" customHeight="1" spans="1:46">
      <c r="A18" s="15">
        <v>51</v>
      </c>
      <c r="B18" s="15" t="s">
        <v>235</v>
      </c>
      <c r="C18" s="15"/>
      <c r="D18" s="15"/>
      <c r="E18" s="16" t="s">
        <v>78</v>
      </c>
      <c r="F18" s="16"/>
      <c r="G18" s="16"/>
      <c r="H18" s="16"/>
      <c r="I18" s="16"/>
      <c r="J18" s="15" t="s">
        <v>236</v>
      </c>
      <c r="K18" s="15"/>
      <c r="L18" s="15"/>
      <c r="M18" s="15"/>
      <c r="N18" s="15" t="s">
        <v>237</v>
      </c>
      <c r="O18" s="15"/>
      <c r="P18" s="15"/>
      <c r="Q18" s="15"/>
      <c r="R18" s="15" t="s">
        <v>221</v>
      </c>
      <c r="S18" s="15"/>
      <c r="T18" s="15">
        <v>50.77</v>
      </c>
      <c r="U18" s="15"/>
      <c r="V18" s="15">
        <f t="shared" si="0"/>
        <v>50.77</v>
      </c>
      <c r="W18" s="15"/>
      <c r="X18" s="26">
        <f t="shared" si="1"/>
        <v>33000.5</v>
      </c>
      <c r="Y18" s="15"/>
      <c r="Z18" s="35">
        <f t="shared" si="2"/>
        <v>1353.0205</v>
      </c>
      <c r="AA18" s="15"/>
      <c r="AB18" s="36">
        <v>11.8</v>
      </c>
      <c r="AC18" s="15"/>
      <c r="AD18" s="37">
        <f t="shared" si="3"/>
        <v>1082.4164</v>
      </c>
      <c r="AE18" s="34"/>
      <c r="AF18" s="35">
        <f t="shared" si="4"/>
        <v>270.6041</v>
      </c>
      <c r="AG18" s="15"/>
      <c r="AH18" s="16" t="s">
        <v>238</v>
      </c>
      <c r="AI18" s="16"/>
      <c r="AJ18" s="16"/>
      <c r="AK18" s="16"/>
      <c r="AL18" s="16"/>
      <c r="AM18" s="16"/>
      <c r="AN18" s="15" t="s">
        <v>83</v>
      </c>
      <c r="AO18" s="15"/>
      <c r="AP18" s="15"/>
      <c r="AQ18" s="39"/>
      <c r="AR18" s="39"/>
      <c r="AS18" s="54"/>
      <c r="AT18" s="46"/>
    </row>
    <row r="19" s="1" customFormat="1" ht="24" customHeight="1" spans="1:46">
      <c r="A19" s="15">
        <v>52</v>
      </c>
      <c r="B19" s="15" t="s">
        <v>239</v>
      </c>
      <c r="C19" s="15"/>
      <c r="D19" s="15"/>
      <c r="E19" s="16" t="s">
        <v>78</v>
      </c>
      <c r="F19" s="16"/>
      <c r="G19" s="16"/>
      <c r="H19" s="16"/>
      <c r="I19" s="16"/>
      <c r="J19" s="15" t="s">
        <v>240</v>
      </c>
      <c r="K19" s="15"/>
      <c r="L19" s="15"/>
      <c r="M19" s="15"/>
      <c r="N19" s="15" t="s">
        <v>241</v>
      </c>
      <c r="O19" s="15"/>
      <c r="P19" s="15"/>
      <c r="Q19" s="15"/>
      <c r="R19" s="15" t="s">
        <v>101</v>
      </c>
      <c r="S19" s="15"/>
      <c r="T19" s="15">
        <v>83.78</v>
      </c>
      <c r="U19" s="15"/>
      <c r="V19" s="15">
        <f t="shared" si="0"/>
        <v>83.78</v>
      </c>
      <c r="W19" s="15"/>
      <c r="X19" s="26">
        <f t="shared" si="1"/>
        <v>54457</v>
      </c>
      <c r="Y19" s="15"/>
      <c r="Z19" s="35">
        <f t="shared" si="2"/>
        <v>2232.737</v>
      </c>
      <c r="AA19" s="15"/>
      <c r="AB19" s="36">
        <v>12.8</v>
      </c>
      <c r="AC19" s="15"/>
      <c r="AD19" s="37">
        <f t="shared" si="3"/>
        <v>1786.1896</v>
      </c>
      <c r="AE19" s="34"/>
      <c r="AF19" s="35">
        <f t="shared" si="4"/>
        <v>446.5474</v>
      </c>
      <c r="AG19" s="15"/>
      <c r="AH19" s="16" t="s">
        <v>242</v>
      </c>
      <c r="AI19" s="16"/>
      <c r="AJ19" s="16"/>
      <c r="AK19" s="16"/>
      <c r="AL19" s="16"/>
      <c r="AM19" s="16"/>
      <c r="AN19" s="15" t="s">
        <v>83</v>
      </c>
      <c r="AO19" s="15"/>
      <c r="AP19" s="15"/>
      <c r="AQ19" s="39"/>
      <c r="AR19" s="39"/>
      <c r="AS19" s="54"/>
      <c r="AT19" s="47"/>
    </row>
    <row r="20" s="1" customFormat="1" ht="24" customHeight="1" spans="1:46">
      <c r="A20" s="17" t="s">
        <v>135</v>
      </c>
      <c r="B20" s="18"/>
      <c r="C20" s="18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>T7+T8+T9+T10+T11+T12+T13+T14+T15+T16+T17+T18+T19</f>
        <v>297.85</v>
      </c>
      <c r="U20" s="15"/>
      <c r="V20" s="15">
        <f t="shared" si="0"/>
        <v>297.85</v>
      </c>
      <c r="W20" s="15"/>
      <c r="X20" s="26">
        <f t="shared" si="1"/>
        <v>193602.5</v>
      </c>
      <c r="Y20" s="15"/>
      <c r="Z20" s="35">
        <f t="shared" si="2"/>
        <v>7937.7025</v>
      </c>
      <c r="AA20" s="15"/>
      <c r="AB20" s="36">
        <v>0.8</v>
      </c>
      <c r="AC20" s="15"/>
      <c r="AD20" s="37">
        <f t="shared" si="3"/>
        <v>6350.162</v>
      </c>
      <c r="AE20" s="34"/>
      <c r="AF20" s="35">
        <f t="shared" si="4"/>
        <v>1587.5405</v>
      </c>
      <c r="AG20" s="15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54"/>
      <c r="AT20" s="46"/>
    </row>
    <row r="21" s="2" customFormat="1" ht="24" customHeight="1" spans="1:46">
      <c r="A21" s="20" t="s">
        <v>243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7"/>
      <c r="Y21" s="20"/>
      <c r="Z21" s="38"/>
      <c r="AA21" s="20"/>
      <c r="AB21" s="20"/>
      <c r="AC21" s="20"/>
      <c r="AD21" s="38"/>
      <c r="AE21" s="38"/>
      <c r="AF21" s="38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</sheetData>
  <mergeCells count="23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B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A20:D20"/>
    <mergeCell ref="E20:I20"/>
    <mergeCell ref="J20:M20"/>
    <mergeCell ref="N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M20"/>
    <mergeCell ref="AN20:AP20"/>
    <mergeCell ref="AQ20:AS20"/>
    <mergeCell ref="A21:AT21"/>
  </mergeCells>
  <pageMargins left="0.552083333333333" right="0.239583333333333" top="0.09375" bottom="0.75" header="0.3" footer="0.3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0"/>
  <sheetViews>
    <sheetView zoomScale="90" zoomScaleNormal="90" workbookViewId="0">
      <selection activeCell="A20" sqref="A20:AT2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73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244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76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53</v>
      </c>
      <c r="B7" s="15" t="s">
        <v>245</v>
      </c>
      <c r="C7" s="15"/>
      <c r="D7" s="15"/>
      <c r="E7" s="16" t="s">
        <v>78</v>
      </c>
      <c r="F7" s="16"/>
      <c r="G7" s="16"/>
      <c r="H7" s="16"/>
      <c r="I7" s="16"/>
      <c r="J7" s="15" t="s">
        <v>246</v>
      </c>
      <c r="K7" s="15"/>
      <c r="L7" s="15"/>
      <c r="M7" s="15"/>
      <c r="N7" s="15" t="s">
        <v>247</v>
      </c>
      <c r="O7" s="15"/>
      <c r="P7" s="15"/>
      <c r="Q7" s="15"/>
      <c r="R7" s="15" t="s">
        <v>92</v>
      </c>
      <c r="S7" s="15"/>
      <c r="T7" s="15">
        <v>96.27</v>
      </c>
      <c r="U7" s="15"/>
      <c r="V7" s="15">
        <f>T7</f>
        <v>96.27</v>
      </c>
      <c r="W7" s="15"/>
      <c r="X7" s="26">
        <f>T7*650</f>
        <v>62575.5</v>
      </c>
      <c r="Y7" s="15"/>
      <c r="Z7" s="35">
        <f>T7*26.65</f>
        <v>2565.5955</v>
      </c>
      <c r="AA7" s="15"/>
      <c r="AB7" s="36">
        <v>0.8</v>
      </c>
      <c r="AC7" s="15"/>
      <c r="AD7" s="37">
        <f>Z7*0.8</f>
        <v>2052.4764</v>
      </c>
      <c r="AE7" s="34"/>
      <c r="AF7" s="35">
        <f>Z7*0.2</f>
        <v>513.1191</v>
      </c>
      <c r="AG7" s="15"/>
      <c r="AH7" s="16" t="s">
        <v>248</v>
      </c>
      <c r="AI7" s="16"/>
      <c r="AJ7" s="16"/>
      <c r="AK7" s="16"/>
      <c r="AL7" s="16"/>
      <c r="AM7" s="16"/>
      <c r="AN7" s="15" t="s">
        <v>83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5">
        <v>54</v>
      </c>
      <c r="B8" s="15" t="s">
        <v>249</v>
      </c>
      <c r="C8" s="15"/>
      <c r="D8" s="15"/>
      <c r="E8" s="16" t="s">
        <v>78</v>
      </c>
      <c r="F8" s="16"/>
      <c r="G8" s="16"/>
      <c r="H8" s="16"/>
      <c r="I8" s="16"/>
      <c r="J8" s="15" t="s">
        <v>250</v>
      </c>
      <c r="K8" s="15"/>
      <c r="L8" s="15"/>
      <c r="M8" s="15"/>
      <c r="N8" s="15" t="s">
        <v>251</v>
      </c>
      <c r="O8" s="15"/>
      <c r="P8" s="15"/>
      <c r="Q8" s="15"/>
      <c r="R8" s="15" t="s">
        <v>101</v>
      </c>
      <c r="S8" s="15"/>
      <c r="T8" s="15">
        <v>15</v>
      </c>
      <c r="U8" s="15"/>
      <c r="V8" s="15">
        <f>T8</f>
        <v>15</v>
      </c>
      <c r="W8" s="15"/>
      <c r="X8" s="26">
        <f>T8*650</f>
        <v>9750</v>
      </c>
      <c r="Y8" s="15"/>
      <c r="Z8" s="35">
        <f>T8*26.65</f>
        <v>399.75</v>
      </c>
      <c r="AA8" s="15"/>
      <c r="AB8" s="36">
        <v>1.8</v>
      </c>
      <c r="AC8" s="15"/>
      <c r="AD8" s="37">
        <f>Z8*0.8</f>
        <v>319.8</v>
      </c>
      <c r="AE8" s="34"/>
      <c r="AF8" s="35">
        <f>Z8*0.2</f>
        <v>79.95</v>
      </c>
      <c r="AG8" s="15"/>
      <c r="AH8" s="16" t="s">
        <v>252</v>
      </c>
      <c r="AI8" s="16"/>
      <c r="AJ8" s="16"/>
      <c r="AK8" s="16"/>
      <c r="AL8" s="16"/>
      <c r="AM8" s="16"/>
      <c r="AN8" s="15" t="s">
        <v>83</v>
      </c>
      <c r="AO8" s="15"/>
      <c r="AP8" s="15"/>
      <c r="AQ8" s="15"/>
      <c r="AR8" s="15"/>
      <c r="AS8" s="17"/>
      <c r="AT8" s="46"/>
    </row>
    <row r="9" s="1" customFormat="1" ht="24" customHeight="1" spans="1:46">
      <c r="A9" s="15">
        <v>55</v>
      </c>
      <c r="B9" s="15" t="s">
        <v>253</v>
      </c>
      <c r="C9" s="15"/>
      <c r="D9" s="15"/>
      <c r="E9" s="16" t="s">
        <v>78</v>
      </c>
      <c r="F9" s="16"/>
      <c r="G9" s="16"/>
      <c r="H9" s="16"/>
      <c r="I9" s="16"/>
      <c r="J9" s="15" t="s">
        <v>254</v>
      </c>
      <c r="K9" s="15"/>
      <c r="L9" s="15"/>
      <c r="M9" s="15"/>
      <c r="N9" s="15" t="s">
        <v>255</v>
      </c>
      <c r="O9" s="15"/>
      <c r="P9" s="15"/>
      <c r="Q9" s="15"/>
      <c r="R9" s="15" t="s">
        <v>101</v>
      </c>
      <c r="S9" s="15"/>
      <c r="T9" s="15">
        <v>18.12</v>
      </c>
      <c r="U9" s="15"/>
      <c r="V9" s="15">
        <f>T9</f>
        <v>18.12</v>
      </c>
      <c r="W9" s="15"/>
      <c r="X9" s="26">
        <f>T9*650</f>
        <v>11778</v>
      </c>
      <c r="Y9" s="15"/>
      <c r="Z9" s="35">
        <f>T9*26.65</f>
        <v>482.898</v>
      </c>
      <c r="AA9" s="15"/>
      <c r="AB9" s="36">
        <v>2.8</v>
      </c>
      <c r="AC9" s="15"/>
      <c r="AD9" s="37">
        <f>Z9*0.8</f>
        <v>386.3184</v>
      </c>
      <c r="AE9" s="34"/>
      <c r="AF9" s="35">
        <f>Z9*0.2</f>
        <v>96.5796</v>
      </c>
      <c r="AG9" s="15"/>
      <c r="AH9" s="16" t="s">
        <v>256</v>
      </c>
      <c r="AI9" s="16"/>
      <c r="AJ9" s="16"/>
      <c r="AK9" s="16"/>
      <c r="AL9" s="16"/>
      <c r="AM9" s="16"/>
      <c r="AN9" s="15" t="s">
        <v>83</v>
      </c>
      <c r="AO9" s="15"/>
      <c r="AP9" s="15"/>
      <c r="AQ9" s="15"/>
      <c r="AR9" s="15"/>
      <c r="AS9" s="17"/>
      <c r="AT9" s="47"/>
    </row>
    <row r="10" s="1" customFormat="1" ht="24" customHeight="1" spans="1:46">
      <c r="A10" s="15"/>
      <c r="B10" s="15"/>
      <c r="C10" s="15"/>
      <c r="D10" s="15"/>
      <c r="E10" s="16"/>
      <c r="F10" s="16"/>
      <c r="G10" s="16"/>
      <c r="H10" s="16"/>
      <c r="I10" s="16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26"/>
      <c r="Y10" s="15"/>
      <c r="Z10" s="35"/>
      <c r="AA10" s="15"/>
      <c r="AB10" s="36"/>
      <c r="AC10" s="15"/>
      <c r="AD10" s="37"/>
      <c r="AE10" s="34"/>
      <c r="AF10" s="35"/>
      <c r="AG10" s="15"/>
      <c r="AH10" s="16"/>
      <c r="AI10" s="16"/>
      <c r="AJ10" s="16"/>
      <c r="AK10" s="16"/>
      <c r="AL10" s="16"/>
      <c r="AM10" s="16"/>
      <c r="AN10" s="15"/>
      <c r="AO10" s="15"/>
      <c r="AP10" s="15"/>
      <c r="AQ10" s="48"/>
      <c r="AR10" s="48"/>
      <c r="AS10" s="49"/>
      <c r="AT10" s="50"/>
    </row>
    <row r="11" s="1" customFormat="1" ht="24" customHeight="1" spans="1:46">
      <c r="A11" s="15"/>
      <c r="B11" s="15"/>
      <c r="C11" s="15"/>
      <c r="D11" s="15"/>
      <c r="E11" s="16"/>
      <c r="F11" s="16"/>
      <c r="G11" s="16"/>
      <c r="H11" s="16"/>
      <c r="I11" s="1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26"/>
      <c r="Y11" s="15"/>
      <c r="Z11" s="35"/>
      <c r="AA11" s="15"/>
      <c r="AB11" s="36"/>
      <c r="AC11" s="15"/>
      <c r="AD11" s="37"/>
      <c r="AE11" s="34"/>
      <c r="AF11" s="35"/>
      <c r="AG11" s="15"/>
      <c r="AH11" s="16"/>
      <c r="AI11" s="16"/>
      <c r="AJ11" s="16"/>
      <c r="AK11" s="16"/>
      <c r="AL11" s="16"/>
      <c r="AM11" s="16"/>
      <c r="AN11" s="15"/>
      <c r="AO11" s="15"/>
      <c r="AP11" s="15"/>
      <c r="AQ11" s="15"/>
      <c r="AR11" s="15"/>
      <c r="AS11" s="15"/>
      <c r="AT11" s="46"/>
    </row>
    <row r="12" s="1" customFormat="1" ht="24" customHeight="1" spans="1:46">
      <c r="A12" s="15"/>
      <c r="B12" s="15"/>
      <c r="C12" s="15"/>
      <c r="D12" s="15"/>
      <c r="E12" s="16"/>
      <c r="F12" s="16"/>
      <c r="G12" s="16"/>
      <c r="H12" s="16"/>
      <c r="I12" s="16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6"/>
      <c r="Y12" s="15"/>
      <c r="Z12" s="35"/>
      <c r="AA12" s="15"/>
      <c r="AB12" s="36"/>
      <c r="AC12" s="15"/>
      <c r="AD12" s="37"/>
      <c r="AE12" s="34"/>
      <c r="AF12" s="35"/>
      <c r="AG12" s="15"/>
      <c r="AH12" s="16"/>
      <c r="AI12" s="16"/>
      <c r="AJ12" s="16"/>
      <c r="AK12" s="16"/>
      <c r="AL12" s="16"/>
      <c r="AM12" s="16"/>
      <c r="AN12" s="15"/>
      <c r="AO12" s="15"/>
      <c r="AP12" s="15"/>
      <c r="AQ12" s="15"/>
      <c r="AR12" s="15"/>
      <c r="AS12" s="15"/>
      <c r="AT12" s="46"/>
    </row>
    <row r="13" s="1" customFormat="1" ht="24" customHeight="1" spans="1:46">
      <c r="A13" s="15"/>
      <c r="B13" s="15"/>
      <c r="C13" s="15"/>
      <c r="D13" s="15"/>
      <c r="E13" s="16"/>
      <c r="F13" s="16"/>
      <c r="G13" s="16"/>
      <c r="H13" s="16"/>
      <c r="I13" s="16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6"/>
      <c r="Y13" s="15"/>
      <c r="Z13" s="35"/>
      <c r="AA13" s="15"/>
      <c r="AB13" s="36"/>
      <c r="AC13" s="15"/>
      <c r="AD13" s="37"/>
      <c r="AE13" s="34"/>
      <c r="AF13" s="35"/>
      <c r="AG13" s="15"/>
      <c r="AH13" s="16"/>
      <c r="AI13" s="16"/>
      <c r="AJ13" s="16"/>
      <c r="AK13" s="16"/>
      <c r="AL13" s="16"/>
      <c r="AM13" s="16"/>
      <c r="AN13" s="15"/>
      <c r="AO13" s="15"/>
      <c r="AP13" s="15"/>
      <c r="AQ13" s="51"/>
      <c r="AR13" s="51"/>
      <c r="AS13" s="52"/>
      <c r="AT13" s="47"/>
    </row>
    <row r="14" s="1" customFormat="1" ht="24" customHeight="1" spans="1:46">
      <c r="A14" s="15"/>
      <c r="B14" s="15"/>
      <c r="C14" s="15"/>
      <c r="D14" s="15"/>
      <c r="E14" s="16"/>
      <c r="F14" s="16"/>
      <c r="G14" s="16"/>
      <c r="H14" s="16"/>
      <c r="I14" s="1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6"/>
      <c r="Y14" s="15"/>
      <c r="Z14" s="35"/>
      <c r="AA14" s="15"/>
      <c r="AB14" s="36"/>
      <c r="AC14" s="15"/>
      <c r="AD14" s="37"/>
      <c r="AE14" s="34"/>
      <c r="AF14" s="35"/>
      <c r="AG14" s="15"/>
      <c r="AH14" s="16"/>
      <c r="AI14" s="16"/>
      <c r="AJ14" s="16"/>
      <c r="AK14" s="16"/>
      <c r="AL14" s="16"/>
      <c r="AM14" s="16"/>
      <c r="AN14" s="15"/>
      <c r="AO14" s="15"/>
      <c r="AP14" s="15"/>
      <c r="AQ14" s="15"/>
      <c r="AR14" s="15"/>
      <c r="AS14" s="17"/>
      <c r="AT14" s="46"/>
    </row>
    <row r="15" s="1" customFormat="1" ht="24" customHeight="1" spans="1:46">
      <c r="A15" s="15"/>
      <c r="B15" s="15"/>
      <c r="C15" s="15"/>
      <c r="D15" s="15"/>
      <c r="E15" s="16"/>
      <c r="F15" s="16"/>
      <c r="G15" s="16"/>
      <c r="H15" s="16"/>
      <c r="I15" s="16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26"/>
      <c r="Y15" s="15"/>
      <c r="Z15" s="35"/>
      <c r="AA15" s="15"/>
      <c r="AB15" s="36"/>
      <c r="AC15" s="15"/>
      <c r="AD15" s="37"/>
      <c r="AE15" s="34"/>
      <c r="AF15" s="35"/>
      <c r="AG15" s="15"/>
      <c r="AH15" s="16"/>
      <c r="AI15" s="16"/>
      <c r="AJ15" s="16"/>
      <c r="AK15" s="16"/>
      <c r="AL15" s="16"/>
      <c r="AM15" s="16"/>
      <c r="AN15" s="15"/>
      <c r="AO15" s="15"/>
      <c r="AP15" s="15"/>
      <c r="AQ15" s="15"/>
      <c r="AR15" s="15"/>
      <c r="AS15" s="17"/>
      <c r="AT15" s="46"/>
    </row>
    <row r="16" s="1" customFormat="1" ht="24" customHeight="1" spans="1:46">
      <c r="A16" s="15"/>
      <c r="B16" s="15"/>
      <c r="C16" s="15"/>
      <c r="D16" s="15"/>
      <c r="E16" s="16"/>
      <c r="F16" s="16"/>
      <c r="G16" s="16"/>
      <c r="H16" s="16"/>
      <c r="I16" s="16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6"/>
      <c r="Y16" s="15"/>
      <c r="Z16" s="35"/>
      <c r="AA16" s="15"/>
      <c r="AB16" s="36"/>
      <c r="AC16" s="15"/>
      <c r="AD16" s="37"/>
      <c r="AE16" s="34"/>
      <c r="AF16" s="35"/>
      <c r="AG16" s="15"/>
      <c r="AH16" s="16"/>
      <c r="AI16" s="16"/>
      <c r="AJ16" s="16"/>
      <c r="AK16" s="16"/>
      <c r="AL16" s="16"/>
      <c r="AM16" s="16"/>
      <c r="AN16" s="15"/>
      <c r="AO16" s="15"/>
      <c r="AP16" s="15"/>
      <c r="AQ16" s="15"/>
      <c r="AR16" s="15"/>
      <c r="AS16" s="17"/>
      <c r="AT16" s="53"/>
    </row>
    <row r="17" s="1" customFormat="1" ht="24" customHeight="1" spans="1:46">
      <c r="A17" s="15"/>
      <c r="B17" s="15"/>
      <c r="C17" s="15"/>
      <c r="D17" s="15"/>
      <c r="E17" s="16"/>
      <c r="F17" s="16"/>
      <c r="G17" s="16"/>
      <c r="H17" s="16"/>
      <c r="I17" s="1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26"/>
      <c r="Y17" s="15"/>
      <c r="Z17" s="35"/>
      <c r="AA17" s="15"/>
      <c r="AB17" s="36"/>
      <c r="AC17" s="15"/>
      <c r="AD17" s="37"/>
      <c r="AE17" s="34"/>
      <c r="AF17" s="35"/>
      <c r="AG17" s="15"/>
      <c r="AH17" s="16"/>
      <c r="AI17" s="16"/>
      <c r="AJ17" s="16"/>
      <c r="AK17" s="16"/>
      <c r="AL17" s="16"/>
      <c r="AM17" s="16"/>
      <c r="AN17" s="15"/>
      <c r="AO17" s="15"/>
      <c r="AP17" s="15"/>
      <c r="AQ17" s="39"/>
      <c r="AR17" s="39"/>
      <c r="AS17" s="54"/>
      <c r="AT17" s="47"/>
    </row>
    <row r="18" s="1" customFormat="1" ht="24" customHeight="1" spans="1:46">
      <c r="A18" s="15"/>
      <c r="B18" s="15"/>
      <c r="C18" s="15"/>
      <c r="D18" s="15"/>
      <c r="E18" s="16"/>
      <c r="F18" s="16"/>
      <c r="G18" s="16"/>
      <c r="H18" s="16"/>
      <c r="I18" s="1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26"/>
      <c r="Y18" s="15"/>
      <c r="Z18" s="35"/>
      <c r="AA18" s="15"/>
      <c r="AB18" s="36"/>
      <c r="AC18" s="15"/>
      <c r="AD18" s="37"/>
      <c r="AE18" s="34"/>
      <c r="AF18" s="35"/>
      <c r="AG18" s="15"/>
      <c r="AH18" s="16"/>
      <c r="AI18" s="16"/>
      <c r="AJ18" s="16"/>
      <c r="AK18" s="16"/>
      <c r="AL18" s="16"/>
      <c r="AM18" s="16"/>
      <c r="AN18" s="15"/>
      <c r="AO18" s="15"/>
      <c r="AP18" s="15"/>
      <c r="AQ18" s="39"/>
      <c r="AR18" s="39"/>
      <c r="AS18" s="54"/>
      <c r="AT18" s="46"/>
    </row>
    <row r="19" s="1" customFormat="1" ht="24" customHeight="1" spans="1:46">
      <c r="A19" s="17" t="s">
        <v>71</v>
      </c>
      <c r="B19" s="18"/>
      <c r="C19" s="18"/>
      <c r="D19" s="19"/>
      <c r="E19" s="16"/>
      <c r="F19" s="16"/>
      <c r="G19" s="16"/>
      <c r="H19" s="16"/>
      <c r="I19" s="1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v>129.39</v>
      </c>
      <c r="U19" s="15"/>
      <c r="V19" s="15">
        <v>129.39</v>
      </c>
      <c r="W19" s="15"/>
      <c r="X19" s="26">
        <v>84103.5</v>
      </c>
      <c r="Y19" s="15"/>
      <c r="Z19" s="35">
        <v>3448.2435</v>
      </c>
      <c r="AA19" s="15"/>
      <c r="AB19" s="36">
        <v>0.8</v>
      </c>
      <c r="AC19" s="15"/>
      <c r="AD19" s="37">
        <v>2758.5948</v>
      </c>
      <c r="AE19" s="34"/>
      <c r="AF19" s="35">
        <v>689.6487</v>
      </c>
      <c r="AG19" s="15"/>
      <c r="AH19" s="16"/>
      <c r="AI19" s="16"/>
      <c r="AJ19" s="16"/>
      <c r="AK19" s="16"/>
      <c r="AL19" s="16"/>
      <c r="AM19" s="16"/>
      <c r="AN19" s="15"/>
      <c r="AO19" s="15"/>
      <c r="AP19" s="15"/>
      <c r="AQ19" s="39"/>
      <c r="AR19" s="39"/>
      <c r="AS19" s="54"/>
      <c r="AT19" s="47"/>
    </row>
    <row r="20" s="2" customFormat="1" ht="24" customHeight="1" spans="1:46">
      <c r="A20" s="20" t="s">
        <v>257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7"/>
      <c r="Y20" s="20"/>
      <c r="Z20" s="38"/>
      <c r="AA20" s="20"/>
      <c r="AB20" s="20"/>
      <c r="AC20" s="20"/>
      <c r="AD20" s="38"/>
      <c r="AE20" s="38"/>
      <c r="AF20" s="38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</row>
  </sheetData>
  <mergeCells count="216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A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A20:AT20"/>
  </mergeCells>
  <pageMargins left="0.583333333333333" right="0.260416666666667" top="0.09375" bottom="0.770833333333333" header="0.5" footer="0.5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1"/>
  <sheetViews>
    <sheetView zoomScale="90" zoomScaleNormal="90" workbookViewId="0">
      <selection activeCell="A21" sqref="A21:AT2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73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74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75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76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258</v>
      </c>
      <c r="C7" s="15"/>
      <c r="D7" s="15"/>
      <c r="E7" s="16" t="s">
        <v>78</v>
      </c>
      <c r="F7" s="16"/>
      <c r="G7" s="16"/>
      <c r="H7" s="16"/>
      <c r="I7" s="16"/>
      <c r="J7" s="15" t="s">
        <v>259</v>
      </c>
      <c r="K7" s="15"/>
      <c r="L7" s="15"/>
      <c r="M7" s="15"/>
      <c r="N7" s="15" t="s">
        <v>260</v>
      </c>
      <c r="O7" s="15"/>
      <c r="P7" s="15"/>
      <c r="Q7" s="15"/>
      <c r="R7" s="15" t="s">
        <v>92</v>
      </c>
      <c r="S7" s="15"/>
      <c r="T7" s="15">
        <v>9.8</v>
      </c>
      <c r="U7" s="15"/>
      <c r="V7" s="15">
        <f t="shared" ref="V7:V20" si="0">T7</f>
        <v>9.8</v>
      </c>
      <c r="W7" s="15"/>
      <c r="X7" s="26">
        <f t="shared" ref="X7:X20" si="1">T7*650</f>
        <v>6370</v>
      </c>
      <c r="Y7" s="15"/>
      <c r="Z7" s="35">
        <f t="shared" ref="Z7:Z20" si="2">T7*26.65</f>
        <v>261.17</v>
      </c>
      <c r="AA7" s="15"/>
      <c r="AB7" s="36">
        <v>0.8</v>
      </c>
      <c r="AC7" s="15"/>
      <c r="AD7" s="37">
        <f t="shared" ref="AD7:AD20" si="3">Z7*0.8</f>
        <v>208.936</v>
      </c>
      <c r="AE7" s="34"/>
      <c r="AF7" s="35">
        <f t="shared" ref="AF7:AF20" si="4">Z7*0.2</f>
        <v>52.234</v>
      </c>
      <c r="AG7" s="15"/>
      <c r="AH7" s="16" t="s">
        <v>261</v>
      </c>
      <c r="AI7" s="16"/>
      <c r="AJ7" s="16"/>
      <c r="AK7" s="16"/>
      <c r="AL7" s="16"/>
      <c r="AM7" s="16"/>
      <c r="AN7" s="15" t="s">
        <v>83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5">
        <v>2</v>
      </c>
      <c r="B8" s="15" t="s">
        <v>262</v>
      </c>
      <c r="C8" s="15"/>
      <c r="D8" s="15"/>
      <c r="E8" s="16" t="s">
        <v>78</v>
      </c>
      <c r="F8" s="16"/>
      <c r="G8" s="16"/>
      <c r="H8" s="16"/>
      <c r="I8" s="16"/>
      <c r="J8" s="15" t="s">
        <v>263</v>
      </c>
      <c r="K8" s="15"/>
      <c r="L8" s="15"/>
      <c r="M8" s="15"/>
      <c r="N8" s="15" t="s">
        <v>264</v>
      </c>
      <c r="O8" s="15"/>
      <c r="P8" s="15"/>
      <c r="Q8" s="15"/>
      <c r="R8" s="15" t="s">
        <v>92</v>
      </c>
      <c r="S8" s="15"/>
      <c r="T8" s="15">
        <v>7.36</v>
      </c>
      <c r="U8" s="15"/>
      <c r="V8" s="15">
        <f t="shared" si="0"/>
        <v>7.36</v>
      </c>
      <c r="W8" s="15"/>
      <c r="X8" s="26">
        <f t="shared" si="1"/>
        <v>4784</v>
      </c>
      <c r="Y8" s="15"/>
      <c r="Z8" s="35">
        <f t="shared" si="2"/>
        <v>196.144</v>
      </c>
      <c r="AA8" s="15"/>
      <c r="AB8" s="36">
        <v>1.8</v>
      </c>
      <c r="AC8" s="15"/>
      <c r="AD8" s="37">
        <f t="shared" si="3"/>
        <v>156.9152</v>
      </c>
      <c r="AE8" s="34"/>
      <c r="AF8" s="35">
        <f t="shared" si="4"/>
        <v>39.2288</v>
      </c>
      <c r="AG8" s="15"/>
      <c r="AH8" s="16" t="s">
        <v>265</v>
      </c>
      <c r="AI8" s="16"/>
      <c r="AJ8" s="16"/>
      <c r="AK8" s="16"/>
      <c r="AL8" s="16"/>
      <c r="AM8" s="16"/>
      <c r="AN8" s="15" t="s">
        <v>83</v>
      </c>
      <c r="AO8" s="15"/>
      <c r="AP8" s="15"/>
      <c r="AQ8" s="15"/>
      <c r="AR8" s="15"/>
      <c r="AS8" s="17"/>
      <c r="AT8" s="46"/>
    </row>
    <row r="9" s="1" customFormat="1" ht="24" customHeight="1" spans="1:46">
      <c r="A9" s="15">
        <v>3</v>
      </c>
      <c r="B9" s="15" t="s">
        <v>266</v>
      </c>
      <c r="C9" s="15"/>
      <c r="D9" s="15"/>
      <c r="E9" s="16" t="s">
        <v>78</v>
      </c>
      <c r="F9" s="16"/>
      <c r="G9" s="16"/>
      <c r="H9" s="16"/>
      <c r="I9" s="16"/>
      <c r="J9" s="15" t="s">
        <v>267</v>
      </c>
      <c r="K9" s="15"/>
      <c r="L9" s="15"/>
      <c r="M9" s="15"/>
      <c r="N9" s="15" t="s">
        <v>268</v>
      </c>
      <c r="O9" s="15"/>
      <c r="P9" s="15"/>
      <c r="Q9" s="15"/>
      <c r="R9" s="15" t="s">
        <v>92</v>
      </c>
      <c r="S9" s="15"/>
      <c r="T9" s="15">
        <v>15</v>
      </c>
      <c r="U9" s="15"/>
      <c r="V9" s="15">
        <f t="shared" si="0"/>
        <v>15</v>
      </c>
      <c r="W9" s="15"/>
      <c r="X9" s="26">
        <f t="shared" si="1"/>
        <v>9750</v>
      </c>
      <c r="Y9" s="15"/>
      <c r="Z9" s="35">
        <f t="shared" si="2"/>
        <v>399.75</v>
      </c>
      <c r="AA9" s="15"/>
      <c r="AB9" s="36">
        <v>2.8</v>
      </c>
      <c r="AC9" s="15"/>
      <c r="AD9" s="37">
        <f t="shared" si="3"/>
        <v>319.8</v>
      </c>
      <c r="AE9" s="34"/>
      <c r="AF9" s="35">
        <f t="shared" si="4"/>
        <v>79.95</v>
      </c>
      <c r="AG9" s="15"/>
      <c r="AH9" s="16" t="s">
        <v>269</v>
      </c>
      <c r="AI9" s="16"/>
      <c r="AJ9" s="16"/>
      <c r="AK9" s="16"/>
      <c r="AL9" s="16"/>
      <c r="AM9" s="16"/>
      <c r="AN9" s="15" t="s">
        <v>83</v>
      </c>
      <c r="AO9" s="15"/>
      <c r="AP9" s="15"/>
      <c r="AQ9" s="15"/>
      <c r="AR9" s="15"/>
      <c r="AS9" s="17"/>
      <c r="AT9" s="47"/>
    </row>
    <row r="10" s="1" customFormat="1" ht="24" customHeight="1" spans="1:46">
      <c r="A10" s="15">
        <v>4</v>
      </c>
      <c r="B10" s="15" t="s">
        <v>270</v>
      </c>
      <c r="C10" s="15"/>
      <c r="D10" s="15"/>
      <c r="E10" s="16" t="s">
        <v>78</v>
      </c>
      <c r="F10" s="16"/>
      <c r="G10" s="16"/>
      <c r="H10" s="16"/>
      <c r="I10" s="16"/>
      <c r="J10" s="15" t="s">
        <v>271</v>
      </c>
      <c r="K10" s="15"/>
      <c r="L10" s="15"/>
      <c r="M10" s="15"/>
      <c r="N10" s="15" t="s">
        <v>272</v>
      </c>
      <c r="O10" s="15"/>
      <c r="P10" s="15"/>
      <c r="Q10" s="15"/>
      <c r="R10" s="15" t="s">
        <v>101</v>
      </c>
      <c r="S10" s="15"/>
      <c r="T10" s="15">
        <v>9.38</v>
      </c>
      <c r="U10" s="15"/>
      <c r="V10" s="15">
        <f t="shared" si="0"/>
        <v>9.38</v>
      </c>
      <c r="W10" s="15"/>
      <c r="X10" s="26">
        <f t="shared" si="1"/>
        <v>6097</v>
      </c>
      <c r="Y10" s="15"/>
      <c r="Z10" s="35">
        <f t="shared" si="2"/>
        <v>249.977</v>
      </c>
      <c r="AA10" s="15"/>
      <c r="AB10" s="36">
        <v>3.8</v>
      </c>
      <c r="AC10" s="15"/>
      <c r="AD10" s="37">
        <f t="shared" si="3"/>
        <v>199.9816</v>
      </c>
      <c r="AE10" s="34"/>
      <c r="AF10" s="35">
        <f t="shared" si="4"/>
        <v>49.9954</v>
      </c>
      <c r="AG10" s="15"/>
      <c r="AH10" s="16" t="s">
        <v>273</v>
      </c>
      <c r="AI10" s="16"/>
      <c r="AJ10" s="16"/>
      <c r="AK10" s="16"/>
      <c r="AL10" s="16"/>
      <c r="AM10" s="16"/>
      <c r="AN10" s="15" t="s">
        <v>83</v>
      </c>
      <c r="AO10" s="15"/>
      <c r="AP10" s="15"/>
      <c r="AQ10" s="48"/>
      <c r="AR10" s="48"/>
      <c r="AS10" s="49"/>
      <c r="AT10" s="50"/>
    </row>
    <row r="11" s="1" customFormat="1" ht="24" customHeight="1" spans="1:46">
      <c r="A11" s="15">
        <v>5</v>
      </c>
      <c r="B11" s="15" t="s">
        <v>274</v>
      </c>
      <c r="C11" s="15"/>
      <c r="D11" s="15"/>
      <c r="E11" s="16" t="s">
        <v>78</v>
      </c>
      <c r="F11" s="16"/>
      <c r="G11" s="16"/>
      <c r="H11" s="16"/>
      <c r="I11" s="16"/>
      <c r="J11" s="15" t="s">
        <v>275</v>
      </c>
      <c r="K11" s="15"/>
      <c r="L11" s="15"/>
      <c r="M11" s="15"/>
      <c r="N11" s="15" t="s">
        <v>276</v>
      </c>
      <c r="O11" s="15"/>
      <c r="P11" s="15"/>
      <c r="Q11" s="15"/>
      <c r="R11" s="15" t="s">
        <v>81</v>
      </c>
      <c r="S11" s="15"/>
      <c r="T11" s="15">
        <v>16.21</v>
      </c>
      <c r="U11" s="15"/>
      <c r="V11" s="15">
        <f t="shared" si="0"/>
        <v>16.21</v>
      </c>
      <c r="W11" s="15"/>
      <c r="X11" s="26">
        <f t="shared" si="1"/>
        <v>10536.5</v>
      </c>
      <c r="Y11" s="15"/>
      <c r="Z11" s="35">
        <f t="shared" si="2"/>
        <v>431.9965</v>
      </c>
      <c r="AA11" s="15"/>
      <c r="AB11" s="36">
        <v>4.8</v>
      </c>
      <c r="AC11" s="15"/>
      <c r="AD11" s="37">
        <f t="shared" si="3"/>
        <v>345.5972</v>
      </c>
      <c r="AE11" s="34"/>
      <c r="AF11" s="35">
        <f t="shared" si="4"/>
        <v>86.3993</v>
      </c>
      <c r="AG11" s="15"/>
      <c r="AH11" s="16" t="s">
        <v>277</v>
      </c>
      <c r="AI11" s="16"/>
      <c r="AJ11" s="16"/>
      <c r="AK11" s="16"/>
      <c r="AL11" s="16"/>
      <c r="AM11" s="16"/>
      <c r="AN11" s="15" t="s">
        <v>83</v>
      </c>
      <c r="AO11" s="15"/>
      <c r="AP11" s="15"/>
      <c r="AQ11" s="15"/>
      <c r="AR11" s="15"/>
      <c r="AS11" s="15"/>
      <c r="AT11" s="46"/>
    </row>
    <row r="12" s="1" customFormat="1" ht="24" customHeight="1" spans="1:46">
      <c r="A12" s="15">
        <v>6</v>
      </c>
      <c r="B12" s="15" t="s">
        <v>278</v>
      </c>
      <c r="C12" s="15"/>
      <c r="D12" s="15"/>
      <c r="E12" s="16" t="s">
        <v>78</v>
      </c>
      <c r="F12" s="16"/>
      <c r="G12" s="16"/>
      <c r="H12" s="16"/>
      <c r="I12" s="16"/>
      <c r="J12" s="15" t="s">
        <v>279</v>
      </c>
      <c r="K12" s="15"/>
      <c r="L12" s="15"/>
      <c r="M12" s="15"/>
      <c r="N12" s="15" t="s">
        <v>280</v>
      </c>
      <c r="O12" s="15"/>
      <c r="P12" s="15"/>
      <c r="Q12" s="15"/>
      <c r="R12" s="15" t="s">
        <v>81</v>
      </c>
      <c r="S12" s="15"/>
      <c r="T12" s="15">
        <v>8.93</v>
      </c>
      <c r="U12" s="15"/>
      <c r="V12" s="15">
        <f t="shared" si="0"/>
        <v>8.93</v>
      </c>
      <c r="W12" s="15"/>
      <c r="X12" s="26">
        <f t="shared" si="1"/>
        <v>5804.5</v>
      </c>
      <c r="Y12" s="15"/>
      <c r="Z12" s="35">
        <f t="shared" si="2"/>
        <v>237.9845</v>
      </c>
      <c r="AA12" s="15"/>
      <c r="AB12" s="36">
        <v>5.8</v>
      </c>
      <c r="AC12" s="15"/>
      <c r="AD12" s="37">
        <f t="shared" si="3"/>
        <v>190.3876</v>
      </c>
      <c r="AE12" s="34"/>
      <c r="AF12" s="35">
        <f t="shared" si="4"/>
        <v>47.5969</v>
      </c>
      <c r="AG12" s="15"/>
      <c r="AH12" s="16" t="s">
        <v>281</v>
      </c>
      <c r="AI12" s="16"/>
      <c r="AJ12" s="16"/>
      <c r="AK12" s="16"/>
      <c r="AL12" s="16"/>
      <c r="AM12" s="16"/>
      <c r="AN12" s="15" t="s">
        <v>83</v>
      </c>
      <c r="AO12" s="15"/>
      <c r="AP12" s="15"/>
      <c r="AQ12" s="15"/>
      <c r="AR12" s="15"/>
      <c r="AS12" s="15"/>
      <c r="AT12" s="46"/>
    </row>
    <row r="13" s="1" customFormat="1" ht="24" customHeight="1" spans="1:46">
      <c r="A13" s="15">
        <v>7</v>
      </c>
      <c r="B13" s="15" t="s">
        <v>282</v>
      </c>
      <c r="C13" s="15"/>
      <c r="D13" s="15"/>
      <c r="E13" s="16" t="s">
        <v>78</v>
      </c>
      <c r="F13" s="16"/>
      <c r="G13" s="16"/>
      <c r="H13" s="16"/>
      <c r="I13" s="16"/>
      <c r="J13" s="15" t="s">
        <v>283</v>
      </c>
      <c r="K13" s="15"/>
      <c r="L13" s="15"/>
      <c r="M13" s="15"/>
      <c r="N13" s="15" t="s">
        <v>284</v>
      </c>
      <c r="O13" s="15"/>
      <c r="P13" s="15"/>
      <c r="Q13" s="15"/>
      <c r="R13" s="15" t="s">
        <v>81</v>
      </c>
      <c r="S13" s="15"/>
      <c r="T13" s="15">
        <v>3.86</v>
      </c>
      <c r="U13" s="15"/>
      <c r="V13" s="15">
        <f t="shared" si="0"/>
        <v>3.86</v>
      </c>
      <c r="W13" s="15"/>
      <c r="X13" s="26">
        <f t="shared" si="1"/>
        <v>2509</v>
      </c>
      <c r="Y13" s="15"/>
      <c r="Z13" s="35">
        <f t="shared" si="2"/>
        <v>102.869</v>
      </c>
      <c r="AA13" s="15"/>
      <c r="AB13" s="36">
        <v>6.8</v>
      </c>
      <c r="AC13" s="15"/>
      <c r="AD13" s="37">
        <f t="shared" si="3"/>
        <v>82.2952</v>
      </c>
      <c r="AE13" s="34"/>
      <c r="AF13" s="35">
        <f t="shared" si="4"/>
        <v>20.5738</v>
      </c>
      <c r="AG13" s="15"/>
      <c r="AH13" s="16" t="s">
        <v>285</v>
      </c>
      <c r="AI13" s="16"/>
      <c r="AJ13" s="16"/>
      <c r="AK13" s="16"/>
      <c r="AL13" s="16"/>
      <c r="AM13" s="16"/>
      <c r="AN13" s="15" t="s">
        <v>83</v>
      </c>
      <c r="AO13" s="15"/>
      <c r="AP13" s="15"/>
      <c r="AQ13" s="51"/>
      <c r="AR13" s="51"/>
      <c r="AS13" s="52"/>
      <c r="AT13" s="47"/>
    </row>
    <row r="14" s="1" customFormat="1" ht="24" customHeight="1" spans="1:46">
      <c r="A14" s="15">
        <v>8</v>
      </c>
      <c r="B14" s="15" t="s">
        <v>286</v>
      </c>
      <c r="C14" s="15"/>
      <c r="D14" s="15"/>
      <c r="E14" s="16" t="s">
        <v>78</v>
      </c>
      <c r="F14" s="16"/>
      <c r="G14" s="16"/>
      <c r="H14" s="16"/>
      <c r="I14" s="16"/>
      <c r="J14" s="15" t="s">
        <v>287</v>
      </c>
      <c r="K14" s="15"/>
      <c r="L14" s="15"/>
      <c r="M14" s="15"/>
      <c r="N14" s="15" t="s">
        <v>288</v>
      </c>
      <c r="O14" s="15"/>
      <c r="P14" s="15"/>
      <c r="Q14" s="15"/>
      <c r="R14" s="15" t="s">
        <v>81</v>
      </c>
      <c r="S14" s="15"/>
      <c r="T14" s="15">
        <v>19.64</v>
      </c>
      <c r="U14" s="15"/>
      <c r="V14" s="15">
        <f t="shared" si="0"/>
        <v>19.64</v>
      </c>
      <c r="W14" s="15"/>
      <c r="X14" s="26">
        <f t="shared" si="1"/>
        <v>12766</v>
      </c>
      <c r="Y14" s="15"/>
      <c r="Z14" s="35">
        <f t="shared" si="2"/>
        <v>523.406</v>
      </c>
      <c r="AA14" s="15"/>
      <c r="AB14" s="36">
        <v>7.8</v>
      </c>
      <c r="AC14" s="15"/>
      <c r="AD14" s="37">
        <f t="shared" si="3"/>
        <v>418.7248</v>
      </c>
      <c r="AE14" s="34"/>
      <c r="AF14" s="35">
        <f t="shared" si="4"/>
        <v>104.6812</v>
      </c>
      <c r="AG14" s="15"/>
      <c r="AH14" s="16" t="s">
        <v>289</v>
      </c>
      <c r="AI14" s="16"/>
      <c r="AJ14" s="16"/>
      <c r="AK14" s="16"/>
      <c r="AL14" s="16"/>
      <c r="AM14" s="16"/>
      <c r="AN14" s="15" t="s">
        <v>83</v>
      </c>
      <c r="AO14" s="15"/>
      <c r="AP14" s="15"/>
      <c r="AQ14" s="15"/>
      <c r="AR14" s="15"/>
      <c r="AS14" s="17"/>
      <c r="AT14" s="46"/>
    </row>
    <row r="15" s="1" customFormat="1" ht="24" customHeight="1" spans="1:46">
      <c r="A15" s="15">
        <v>9</v>
      </c>
      <c r="B15" s="15" t="s">
        <v>290</v>
      </c>
      <c r="C15" s="15"/>
      <c r="D15" s="15"/>
      <c r="E15" s="16" t="s">
        <v>78</v>
      </c>
      <c r="F15" s="16"/>
      <c r="G15" s="16"/>
      <c r="H15" s="16"/>
      <c r="I15" s="16"/>
      <c r="J15" s="15" t="s">
        <v>291</v>
      </c>
      <c r="K15" s="15"/>
      <c r="L15" s="15"/>
      <c r="M15" s="15"/>
      <c r="N15" s="15" t="s">
        <v>292</v>
      </c>
      <c r="O15" s="15"/>
      <c r="P15" s="15"/>
      <c r="Q15" s="15"/>
      <c r="R15" s="15" t="s">
        <v>81</v>
      </c>
      <c r="S15" s="15"/>
      <c r="T15" s="15">
        <v>11.18</v>
      </c>
      <c r="U15" s="15"/>
      <c r="V15" s="15">
        <f t="shared" si="0"/>
        <v>11.18</v>
      </c>
      <c r="W15" s="15"/>
      <c r="X15" s="26">
        <f t="shared" si="1"/>
        <v>7267</v>
      </c>
      <c r="Y15" s="15"/>
      <c r="Z15" s="35">
        <f t="shared" si="2"/>
        <v>297.947</v>
      </c>
      <c r="AA15" s="15"/>
      <c r="AB15" s="36">
        <v>8.8</v>
      </c>
      <c r="AC15" s="15"/>
      <c r="AD15" s="37">
        <f t="shared" si="3"/>
        <v>238.3576</v>
      </c>
      <c r="AE15" s="34"/>
      <c r="AF15" s="35">
        <f t="shared" si="4"/>
        <v>59.5894</v>
      </c>
      <c r="AG15" s="15"/>
      <c r="AH15" s="16" t="s">
        <v>293</v>
      </c>
      <c r="AI15" s="16"/>
      <c r="AJ15" s="16"/>
      <c r="AK15" s="16"/>
      <c r="AL15" s="16"/>
      <c r="AM15" s="16"/>
      <c r="AN15" s="15" t="s">
        <v>83</v>
      </c>
      <c r="AO15" s="15"/>
      <c r="AP15" s="15"/>
      <c r="AQ15" s="15"/>
      <c r="AR15" s="15"/>
      <c r="AS15" s="17"/>
      <c r="AT15" s="46"/>
    </row>
    <row r="16" s="1" customFormat="1" ht="24" customHeight="1" spans="1:46">
      <c r="A16" s="15">
        <v>10</v>
      </c>
      <c r="B16" s="15" t="s">
        <v>294</v>
      </c>
      <c r="C16" s="15"/>
      <c r="D16" s="15"/>
      <c r="E16" s="16" t="s">
        <v>78</v>
      </c>
      <c r="F16" s="16"/>
      <c r="G16" s="16"/>
      <c r="H16" s="16"/>
      <c r="I16" s="16"/>
      <c r="J16" s="15" t="s">
        <v>295</v>
      </c>
      <c r="K16" s="15"/>
      <c r="L16" s="15"/>
      <c r="M16" s="15"/>
      <c r="N16" s="15" t="s">
        <v>296</v>
      </c>
      <c r="O16" s="15"/>
      <c r="P16" s="15"/>
      <c r="Q16" s="15"/>
      <c r="R16" s="15" t="s">
        <v>92</v>
      </c>
      <c r="S16" s="15"/>
      <c r="T16" s="15">
        <v>20.64</v>
      </c>
      <c r="U16" s="15"/>
      <c r="V16" s="15">
        <f t="shared" si="0"/>
        <v>20.64</v>
      </c>
      <c r="W16" s="15"/>
      <c r="X16" s="26">
        <f t="shared" si="1"/>
        <v>13416</v>
      </c>
      <c r="Y16" s="15"/>
      <c r="Z16" s="35">
        <f t="shared" si="2"/>
        <v>550.056</v>
      </c>
      <c r="AA16" s="15"/>
      <c r="AB16" s="36">
        <v>9.8</v>
      </c>
      <c r="AC16" s="15"/>
      <c r="AD16" s="37">
        <f t="shared" si="3"/>
        <v>440.0448</v>
      </c>
      <c r="AE16" s="34"/>
      <c r="AF16" s="35">
        <f t="shared" si="4"/>
        <v>110.0112</v>
      </c>
      <c r="AG16" s="15"/>
      <c r="AH16" s="16" t="s">
        <v>297</v>
      </c>
      <c r="AI16" s="16"/>
      <c r="AJ16" s="16"/>
      <c r="AK16" s="16"/>
      <c r="AL16" s="16"/>
      <c r="AM16" s="16"/>
      <c r="AN16" s="15" t="s">
        <v>83</v>
      </c>
      <c r="AO16" s="15"/>
      <c r="AP16" s="15"/>
      <c r="AQ16" s="15"/>
      <c r="AR16" s="15"/>
      <c r="AS16" s="17"/>
      <c r="AT16" s="53"/>
    </row>
    <row r="17" s="1" customFormat="1" ht="24" customHeight="1" spans="1:46">
      <c r="A17" s="15">
        <v>11</v>
      </c>
      <c r="B17" s="15" t="s">
        <v>298</v>
      </c>
      <c r="C17" s="15"/>
      <c r="D17" s="15"/>
      <c r="E17" s="16" t="s">
        <v>78</v>
      </c>
      <c r="F17" s="16"/>
      <c r="G17" s="16"/>
      <c r="H17" s="16"/>
      <c r="I17" s="16"/>
      <c r="J17" s="15" t="s">
        <v>299</v>
      </c>
      <c r="K17" s="15"/>
      <c r="L17" s="15"/>
      <c r="M17" s="15"/>
      <c r="N17" s="15" t="s">
        <v>300</v>
      </c>
      <c r="O17" s="15"/>
      <c r="P17" s="15"/>
      <c r="Q17" s="15"/>
      <c r="R17" s="15" t="s">
        <v>92</v>
      </c>
      <c r="S17" s="15"/>
      <c r="T17" s="15">
        <v>18.47</v>
      </c>
      <c r="U17" s="15"/>
      <c r="V17" s="15">
        <f t="shared" si="0"/>
        <v>18.47</v>
      </c>
      <c r="W17" s="15"/>
      <c r="X17" s="26">
        <f t="shared" si="1"/>
        <v>12005.5</v>
      </c>
      <c r="Y17" s="15"/>
      <c r="Z17" s="35">
        <f t="shared" si="2"/>
        <v>492.2255</v>
      </c>
      <c r="AA17" s="15"/>
      <c r="AB17" s="36">
        <v>10.8</v>
      </c>
      <c r="AC17" s="15"/>
      <c r="AD17" s="37">
        <f t="shared" si="3"/>
        <v>393.7804</v>
      </c>
      <c r="AE17" s="34"/>
      <c r="AF17" s="35">
        <f t="shared" si="4"/>
        <v>98.4451</v>
      </c>
      <c r="AG17" s="15"/>
      <c r="AH17" s="16" t="s">
        <v>301</v>
      </c>
      <c r="AI17" s="16"/>
      <c r="AJ17" s="16"/>
      <c r="AK17" s="16"/>
      <c r="AL17" s="16"/>
      <c r="AM17" s="16"/>
      <c r="AN17" s="15" t="s">
        <v>83</v>
      </c>
      <c r="AO17" s="15"/>
      <c r="AP17" s="15"/>
      <c r="AQ17" s="39"/>
      <c r="AR17" s="39"/>
      <c r="AS17" s="54"/>
      <c r="AT17" s="47"/>
    </row>
    <row r="18" s="1" customFormat="1" ht="24" customHeight="1" spans="1:46">
      <c r="A18" s="15">
        <v>12</v>
      </c>
      <c r="B18" s="15" t="s">
        <v>302</v>
      </c>
      <c r="C18" s="15"/>
      <c r="D18" s="15"/>
      <c r="E18" s="16" t="s">
        <v>78</v>
      </c>
      <c r="F18" s="16"/>
      <c r="G18" s="16"/>
      <c r="H18" s="16"/>
      <c r="I18" s="16"/>
      <c r="J18" s="15" t="s">
        <v>303</v>
      </c>
      <c r="K18" s="15"/>
      <c r="L18" s="15"/>
      <c r="M18" s="15"/>
      <c r="N18" s="15" t="s">
        <v>304</v>
      </c>
      <c r="O18" s="15"/>
      <c r="P18" s="15"/>
      <c r="Q18" s="15"/>
      <c r="R18" s="15" t="s">
        <v>92</v>
      </c>
      <c r="S18" s="15"/>
      <c r="T18" s="15">
        <v>18.02</v>
      </c>
      <c r="U18" s="15"/>
      <c r="V18" s="15">
        <f t="shared" si="0"/>
        <v>18.02</v>
      </c>
      <c r="W18" s="15"/>
      <c r="X18" s="26">
        <f t="shared" si="1"/>
        <v>11713</v>
      </c>
      <c r="Y18" s="15"/>
      <c r="Z18" s="35">
        <f t="shared" si="2"/>
        <v>480.233</v>
      </c>
      <c r="AA18" s="15"/>
      <c r="AB18" s="36">
        <v>11.8</v>
      </c>
      <c r="AC18" s="15"/>
      <c r="AD18" s="37">
        <f t="shared" si="3"/>
        <v>384.1864</v>
      </c>
      <c r="AE18" s="34"/>
      <c r="AF18" s="35">
        <f t="shared" si="4"/>
        <v>96.0466</v>
      </c>
      <c r="AG18" s="15"/>
      <c r="AH18" s="16" t="s">
        <v>305</v>
      </c>
      <c r="AI18" s="16"/>
      <c r="AJ18" s="16"/>
      <c r="AK18" s="16"/>
      <c r="AL18" s="16"/>
      <c r="AM18" s="16"/>
      <c r="AN18" s="15" t="s">
        <v>83</v>
      </c>
      <c r="AO18" s="15"/>
      <c r="AP18" s="15"/>
      <c r="AQ18" s="39"/>
      <c r="AR18" s="39"/>
      <c r="AS18" s="54"/>
      <c r="AT18" s="46"/>
    </row>
    <row r="19" s="1" customFormat="1" ht="24" customHeight="1" spans="1:46">
      <c r="A19" s="15">
        <v>13</v>
      </c>
      <c r="B19" s="15" t="s">
        <v>306</v>
      </c>
      <c r="C19" s="15"/>
      <c r="D19" s="15"/>
      <c r="E19" s="16" t="s">
        <v>78</v>
      </c>
      <c r="F19" s="16"/>
      <c r="G19" s="16"/>
      <c r="H19" s="16"/>
      <c r="I19" s="16"/>
      <c r="J19" s="15" t="s">
        <v>307</v>
      </c>
      <c r="K19" s="15"/>
      <c r="L19" s="15"/>
      <c r="M19" s="15"/>
      <c r="N19" s="15" t="s">
        <v>308</v>
      </c>
      <c r="O19" s="15"/>
      <c r="P19" s="15"/>
      <c r="Q19" s="15"/>
      <c r="R19" s="15" t="s">
        <v>81</v>
      </c>
      <c r="S19" s="15"/>
      <c r="T19" s="15">
        <v>12.78</v>
      </c>
      <c r="U19" s="15"/>
      <c r="V19" s="15">
        <f t="shared" si="0"/>
        <v>12.78</v>
      </c>
      <c r="W19" s="15"/>
      <c r="X19" s="26">
        <f t="shared" si="1"/>
        <v>8307</v>
      </c>
      <c r="Y19" s="15"/>
      <c r="Z19" s="35">
        <f t="shared" si="2"/>
        <v>340.587</v>
      </c>
      <c r="AA19" s="15"/>
      <c r="AB19" s="36">
        <v>12.8</v>
      </c>
      <c r="AC19" s="15"/>
      <c r="AD19" s="37">
        <f t="shared" si="3"/>
        <v>272.4696</v>
      </c>
      <c r="AE19" s="34"/>
      <c r="AF19" s="35">
        <f t="shared" si="4"/>
        <v>68.1174</v>
      </c>
      <c r="AG19" s="15"/>
      <c r="AH19" s="16" t="s">
        <v>309</v>
      </c>
      <c r="AI19" s="16"/>
      <c r="AJ19" s="16"/>
      <c r="AK19" s="16"/>
      <c r="AL19" s="16"/>
      <c r="AM19" s="16"/>
      <c r="AN19" s="15" t="s">
        <v>83</v>
      </c>
      <c r="AO19" s="15"/>
      <c r="AP19" s="15"/>
      <c r="AQ19" s="39"/>
      <c r="AR19" s="39"/>
      <c r="AS19" s="54"/>
      <c r="AT19" s="47"/>
    </row>
    <row r="20" s="1" customFormat="1" ht="24" customHeight="1" spans="1:46">
      <c r="A20" s="17" t="s">
        <v>135</v>
      </c>
      <c r="B20" s="18"/>
      <c r="C20" s="18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>T7+T8+T9+T10+T11+T12+T13+T14+T15+T16+T17+T18+T19</f>
        <v>171.27</v>
      </c>
      <c r="U20" s="15"/>
      <c r="V20" s="15">
        <f t="shared" si="0"/>
        <v>171.27</v>
      </c>
      <c r="W20" s="15"/>
      <c r="X20" s="26">
        <f t="shared" si="1"/>
        <v>111325.5</v>
      </c>
      <c r="Y20" s="15"/>
      <c r="Z20" s="35">
        <f t="shared" si="2"/>
        <v>4564.3455</v>
      </c>
      <c r="AA20" s="15"/>
      <c r="AB20" s="36">
        <v>0.8</v>
      </c>
      <c r="AC20" s="15"/>
      <c r="AD20" s="37">
        <f t="shared" si="3"/>
        <v>3651.4764</v>
      </c>
      <c r="AE20" s="34"/>
      <c r="AF20" s="35">
        <f t="shared" si="4"/>
        <v>912.8691</v>
      </c>
      <c r="AG20" s="15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54"/>
      <c r="AT20" s="46"/>
    </row>
    <row r="21" s="2" customFormat="1" ht="24" customHeight="1" spans="1:46">
      <c r="A21" s="20" t="s">
        <v>310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7"/>
      <c r="Y21" s="20"/>
      <c r="Z21" s="38"/>
      <c r="AA21" s="20"/>
      <c r="AB21" s="20"/>
      <c r="AC21" s="20"/>
      <c r="AD21" s="38"/>
      <c r="AE21" s="38"/>
      <c r="AF21" s="38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</sheetData>
  <mergeCells count="23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B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B9:D9"/>
    <mergeCell ref="E9:I9"/>
    <mergeCell ref="J9:M9"/>
    <mergeCell ref="N9:Q9"/>
    <mergeCell ref="R9:S9"/>
    <mergeCell ref="T9:U9"/>
    <mergeCell ref="V9:W9"/>
    <mergeCell ref="X9:Y9"/>
    <mergeCell ref="Z9:AA9"/>
    <mergeCell ref="AB9:AC9"/>
    <mergeCell ref="AD9:AE9"/>
    <mergeCell ref="AF9:AG9"/>
    <mergeCell ref="AH9:AM9"/>
    <mergeCell ref="AN9:AP9"/>
    <mergeCell ref="AQ9:AS9"/>
    <mergeCell ref="B10:D10"/>
    <mergeCell ref="E10:I10"/>
    <mergeCell ref="J10:M10"/>
    <mergeCell ref="N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M10"/>
    <mergeCell ref="AN10:AP10"/>
    <mergeCell ref="AQ10:AS10"/>
    <mergeCell ref="B11:D11"/>
    <mergeCell ref="E11:I11"/>
    <mergeCell ref="J11:M11"/>
    <mergeCell ref="N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M11"/>
    <mergeCell ref="AN11:AP11"/>
    <mergeCell ref="AQ11:AS11"/>
    <mergeCell ref="B12:D12"/>
    <mergeCell ref="E12:I12"/>
    <mergeCell ref="J12:M12"/>
    <mergeCell ref="N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M12"/>
    <mergeCell ref="AN12:AP12"/>
    <mergeCell ref="AQ12:AS12"/>
    <mergeCell ref="B13:D13"/>
    <mergeCell ref="E13:I13"/>
    <mergeCell ref="J13:M13"/>
    <mergeCell ref="N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M13"/>
    <mergeCell ref="AN13:AP13"/>
    <mergeCell ref="AQ13:AS13"/>
    <mergeCell ref="B14:D14"/>
    <mergeCell ref="E14:I14"/>
    <mergeCell ref="J14:M14"/>
    <mergeCell ref="N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M14"/>
    <mergeCell ref="AN14:AP14"/>
    <mergeCell ref="AQ14:AS14"/>
    <mergeCell ref="B15:D15"/>
    <mergeCell ref="E15:I15"/>
    <mergeCell ref="J15:M15"/>
    <mergeCell ref="N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M15"/>
    <mergeCell ref="AN15:AP15"/>
    <mergeCell ref="AQ15:AS15"/>
    <mergeCell ref="B16:D16"/>
    <mergeCell ref="E16:I16"/>
    <mergeCell ref="J16:M16"/>
    <mergeCell ref="N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M16"/>
    <mergeCell ref="AN16:AP16"/>
    <mergeCell ref="AQ16:AS16"/>
    <mergeCell ref="B17:D17"/>
    <mergeCell ref="E17:I17"/>
    <mergeCell ref="J17:M17"/>
    <mergeCell ref="N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M17"/>
    <mergeCell ref="AN17:AP17"/>
    <mergeCell ref="AQ17:AS17"/>
    <mergeCell ref="B18:D18"/>
    <mergeCell ref="E18:I18"/>
    <mergeCell ref="J18:M18"/>
    <mergeCell ref="N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M18"/>
    <mergeCell ref="AN18:AP18"/>
    <mergeCell ref="AQ18:AS18"/>
    <mergeCell ref="B19:D19"/>
    <mergeCell ref="E19:I19"/>
    <mergeCell ref="J19:M19"/>
    <mergeCell ref="N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M19"/>
    <mergeCell ref="AN19:AP19"/>
    <mergeCell ref="AQ19:AS19"/>
    <mergeCell ref="A20:D20"/>
    <mergeCell ref="E20:I20"/>
    <mergeCell ref="J20:M20"/>
    <mergeCell ref="N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M20"/>
    <mergeCell ref="AN20:AP20"/>
    <mergeCell ref="AQ20:AS20"/>
    <mergeCell ref="A21:AT21"/>
  </mergeCells>
  <pageMargins left="0.5625" right="0.5" top="0.197916666666667" bottom="0.739583333333333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分户清单-种</vt:lpstr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孙延鹏</cp:lastModifiedBy>
  <dcterms:created xsi:type="dcterms:W3CDTF">2022-06-06T03:01:00Z</dcterms:created>
  <dcterms:modified xsi:type="dcterms:W3CDTF">2024-02-04T03:02:38Z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2F68E98EA9FA4C6E969668797AD4B2D3</vt:lpwstr>
  </property>
</Properties>
</file>