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<sst xmlns="http://schemas.openxmlformats.org/spreadsheetml/2006/main" count="468" uniqueCount="277">
  <si>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</si>
  <si>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052321110008160105000031 号投保单的组成部分，请您如实、详细填写，签字确认前，请仔细阅读扉页提示内容。</t>
  </si>
  <si>
    <t>投保组织者：  盘锦市双台子区统一镇统一村民委员会   投保险种： 水稻保险  投保作物：中稻  所在村名：双台子区统一镇统一村</t>
  </si>
  <si>
    <t>投保人： 盘锦市双台子区统一镇统一村于海洋等63户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</si>
  <si>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</si>
  <si>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</si>
  <si>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</si>
  <si>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</si>
  <si>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</si>
  <si>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</si>
  <si>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</si>
  <si>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</si>
  <si>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</si>
  <si>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</si>
  <si>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</si>
  <si>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</si>
  <si>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</si>
  <si>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</si>
  <si>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</si>
  <si>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</si>
  <si>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</si>
  <si>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于海洋</t>
  </si>
  <si>
    <t>统一镇统一村</t>
  </si>
  <si>
    <t>211111196412****1X</t>
  </si>
  <si>
    <t>18742****77</t>
  </si>
  <si>
    <t>统一村一组</t>
  </si>
  <si>
    <t>6214490866603****20</t>
  </si>
  <si>
    <t>辽宁省农村信用社联合社</t>
  </si>
  <si>
    <t>邵艳辉</t>
  </si>
  <si>
    <t>211111195812****22</t>
  </si>
  <si>
    <t>13188****45</t>
  </si>
  <si>
    <t>统一村二组</t>
  </si>
  <si>
    <t>6214490866603****16</t>
  </si>
  <si>
    <t>孙福东</t>
  </si>
  <si>
    <t>211111195603****10</t>
  </si>
  <si>
    <t>18742****84</t>
  </si>
  <si>
    <t>6214490866607****54</t>
  </si>
  <si>
    <t>刘万义</t>
  </si>
  <si>
    <t>211111195602****10</t>
  </si>
  <si>
    <t>15842****29</t>
  </si>
  <si>
    <t>5827110101000****6</t>
  </si>
  <si>
    <t>刘维</t>
  </si>
  <si>
    <t>211122198909****14</t>
  </si>
  <si>
    <t>13998****27</t>
  </si>
  <si>
    <t>6214490810035****15</t>
  </si>
  <si>
    <t>常丽华</t>
  </si>
  <si>
    <t>211122197305****41</t>
  </si>
  <si>
    <t>15184****31</t>
  </si>
  <si>
    <t>6214490866607****49</t>
  </si>
  <si>
    <t>常大伟</t>
  </si>
  <si>
    <t>211122198007****16</t>
  </si>
  <si>
    <t>15584****93</t>
  </si>
  <si>
    <t>6214490866607****45</t>
  </si>
  <si>
    <t>张悦华</t>
  </si>
  <si>
    <t>211111193801****26</t>
  </si>
  <si>
    <t>13795****67</t>
  </si>
  <si>
    <t>6214490866607****14</t>
  </si>
  <si>
    <t>冯美娜</t>
  </si>
  <si>
    <t>211122197711****26</t>
  </si>
  <si>
    <t>6214490866607****65</t>
  </si>
  <si>
    <t>王玉财</t>
  </si>
  <si>
    <t>211111194612****16</t>
  </si>
  <si>
    <t>35897****</t>
  </si>
  <si>
    <t>统一村四组</t>
  </si>
  <si>
    <t>鲁国平</t>
  </si>
  <si>
    <t>211111195806****19</t>
  </si>
  <si>
    <t>15842****79</t>
  </si>
  <si>
    <t>6214490866607****17</t>
  </si>
  <si>
    <t>王仲江</t>
  </si>
  <si>
    <t>211111195106****17</t>
  </si>
  <si>
    <t>13610****87</t>
  </si>
  <si>
    <t>6214490866607****84</t>
  </si>
  <si>
    <t>张振友</t>
  </si>
  <si>
    <t>211111196510****33</t>
  </si>
  <si>
    <t>13188****17</t>
  </si>
  <si>
    <t>6214493006600****67</t>
  </si>
  <si>
    <t>张健</t>
  </si>
  <si>
    <t>211122198305****32</t>
  </si>
  <si>
    <t>15904****54</t>
  </si>
  <si>
    <t>6214490866801****96</t>
  </si>
  <si>
    <t>李丽梅</t>
  </si>
  <si>
    <t>211111195907****23</t>
  </si>
  <si>
    <t>18742****51</t>
  </si>
  <si>
    <t>6214490810012****46</t>
  </si>
  <si>
    <t>李俊莲</t>
  </si>
  <si>
    <t>150430198011****28</t>
  </si>
  <si>
    <t>13795****00</t>
  </si>
  <si>
    <t>6214490866801****37</t>
  </si>
  <si>
    <t>李庆国</t>
  </si>
  <si>
    <t>211111197912****15</t>
  </si>
  <si>
    <t>18242****03</t>
  </si>
  <si>
    <t>6214490866603****72</t>
  </si>
  <si>
    <r>
      <rPr>
        <sz val="9"/>
        <color rgb="FF000000"/>
        <rFont val="宋体"/>
        <charset val="134"/>
      </rPr>
      <t>单页小计</t>
    </r>
  </si>
  <si>
    <t>王文艳</t>
  </si>
  <si>
    <t>211111195603****19</t>
  </si>
  <si>
    <t>15642****38</t>
  </si>
  <si>
    <t>6210260500069****56</t>
  </si>
  <si>
    <t>冯贵</t>
  </si>
  <si>
    <t>211122197412****1X</t>
  </si>
  <si>
    <t>13514****34</t>
  </si>
  <si>
    <t>5826110101038****8</t>
  </si>
  <si>
    <t>邵玉环</t>
  </si>
  <si>
    <t>211111196003****13</t>
  </si>
  <si>
    <t>13284****63</t>
  </si>
  <si>
    <t>统一村五组</t>
  </si>
  <si>
    <t>6214493006600****42</t>
  </si>
  <si>
    <t>贾锋</t>
  </si>
  <si>
    <t>211122197503****33</t>
  </si>
  <si>
    <t>18804****92</t>
  </si>
  <si>
    <t>6210260500054****35</t>
  </si>
  <si>
    <t>班涛</t>
  </si>
  <si>
    <t>211111196310****30</t>
  </si>
  <si>
    <t>19198****46</t>
  </si>
  <si>
    <t>6214493006600****26</t>
  </si>
  <si>
    <t>张宝金</t>
  </si>
  <si>
    <t>211111196501****12</t>
  </si>
  <si>
    <t>13842****04</t>
  </si>
  <si>
    <t>6214493006600****53</t>
  </si>
  <si>
    <t>邵春来</t>
  </si>
  <si>
    <t>211122197812****16</t>
  </si>
  <si>
    <t>17604****39</t>
  </si>
  <si>
    <t>6214490866603****44</t>
  </si>
  <si>
    <t>贾学汉</t>
  </si>
  <si>
    <t>211111194702****15</t>
  </si>
  <si>
    <t>13998****36</t>
  </si>
  <si>
    <t>6214490866603****04</t>
  </si>
  <si>
    <t>李春英</t>
  </si>
  <si>
    <t>211111196704****22</t>
  </si>
  <si>
    <t>18742****86</t>
  </si>
  <si>
    <t>统一村六组</t>
  </si>
  <si>
    <t>6214490866603****60</t>
  </si>
  <si>
    <t>吴凤金</t>
  </si>
  <si>
    <t>211122196906****26</t>
  </si>
  <si>
    <t>15204****07</t>
  </si>
  <si>
    <t>6214490866603****02</t>
  </si>
  <si>
    <t>陈刚</t>
  </si>
  <si>
    <t>211111197210****15</t>
  </si>
  <si>
    <t>15242****03</t>
  </si>
  <si>
    <t>统一村七组</t>
  </si>
  <si>
    <t>5826110101038****1</t>
  </si>
  <si>
    <t>郭素宽</t>
  </si>
  <si>
    <t>211122196905****30</t>
  </si>
  <si>
    <t>15242****63</t>
  </si>
  <si>
    <t>6210260500069****15</t>
  </si>
  <si>
    <t>陈国才</t>
  </si>
  <si>
    <t>211122196409****17</t>
  </si>
  <si>
    <t>13942****69</t>
  </si>
  <si>
    <t>6210260500069****89</t>
  </si>
  <si>
    <t>陈国维</t>
  </si>
  <si>
    <t>211111196510****17</t>
  </si>
  <si>
    <t>13942****61</t>
  </si>
  <si>
    <t>6214490866619****53</t>
  </si>
  <si>
    <t>陈国辉</t>
  </si>
  <si>
    <t>211111196810****31</t>
  </si>
  <si>
    <t>15942****21</t>
  </si>
  <si>
    <t>6214490866619****05</t>
  </si>
  <si>
    <t>陈国华</t>
  </si>
  <si>
    <t>211111197107****30</t>
  </si>
  <si>
    <t>6214490866603****03</t>
  </si>
  <si>
    <t>陈红光</t>
  </si>
  <si>
    <t>210726197012****16</t>
  </si>
  <si>
    <t>13604****11</t>
  </si>
  <si>
    <t>6210260500069****39</t>
  </si>
  <si>
    <t>佟凯</t>
  </si>
  <si>
    <t>211111198012****13</t>
  </si>
  <si>
    <t>15042****70</t>
  </si>
  <si>
    <t>统一村九组</t>
  </si>
  <si>
    <t>6214490866817****54</t>
  </si>
  <si>
    <t>李长福</t>
  </si>
  <si>
    <t>211122197611****13</t>
  </si>
  <si>
    <t>13604****28</t>
  </si>
  <si>
    <t>佟福贵</t>
  </si>
  <si>
    <t>211111195102****14</t>
  </si>
  <si>
    <t>15242****32</t>
  </si>
  <si>
    <t>6214493006600****75</t>
  </si>
  <si>
    <t>佟少春</t>
  </si>
  <si>
    <t>211111196210****12</t>
  </si>
  <si>
    <t>18942****42</t>
  </si>
  <si>
    <t>6214490866603****28</t>
  </si>
  <si>
    <t>杨秀华</t>
  </si>
  <si>
    <t>211111195106****28</t>
  </si>
  <si>
    <t>35898****</t>
  </si>
  <si>
    <t>6214490866603****51</t>
  </si>
  <si>
    <t>唐国喜</t>
  </si>
  <si>
    <t>211111195908****18</t>
  </si>
  <si>
    <t>18624****16</t>
  </si>
  <si>
    <t>6214490866603****77</t>
  </si>
  <si>
    <t>卢明</t>
  </si>
  <si>
    <t>211122197905****11</t>
  </si>
  <si>
    <t>13898****00</t>
  </si>
  <si>
    <t>统一村十组</t>
  </si>
  <si>
    <t>6214490866603****89</t>
  </si>
  <si>
    <t>卢长春</t>
  </si>
  <si>
    <t>211111195301****19</t>
  </si>
  <si>
    <t>13942****26</t>
  </si>
  <si>
    <t>6214490866603****21</t>
  </si>
  <si>
    <t>张桂金</t>
  </si>
  <si>
    <t>211122196302****22</t>
  </si>
  <si>
    <t>13190****79</t>
  </si>
  <si>
    <t>6214490810002****15</t>
  </si>
  <si>
    <t>贾万利</t>
  </si>
  <si>
    <t>211111196210****10</t>
  </si>
  <si>
    <t>15642****02</t>
  </si>
  <si>
    <t>统一村十一组</t>
  </si>
  <si>
    <t>6214490866603****52</t>
  </si>
  <si>
    <t>李国祥</t>
  </si>
  <si>
    <t>211122196007****12</t>
  </si>
  <si>
    <t>15184****65</t>
  </si>
  <si>
    <t>5827000001352****</t>
  </si>
  <si>
    <t>张宝文</t>
  </si>
  <si>
    <t>211111195609****37</t>
  </si>
  <si>
    <t>13504****98</t>
  </si>
  <si>
    <t>6214490866603****46</t>
  </si>
  <si>
    <t>张宝志</t>
  </si>
  <si>
    <t>211122195907****15</t>
  </si>
  <si>
    <t>13998****87</t>
  </si>
  <si>
    <t>张宝忠</t>
  </si>
  <si>
    <t>211122197006****16</t>
  </si>
  <si>
    <t>13842****63</t>
  </si>
  <si>
    <t>6214490866603****70</t>
  </si>
  <si>
    <t>张宝玲</t>
  </si>
  <si>
    <t>211111196212****17</t>
  </si>
  <si>
    <t>16642****99</t>
  </si>
  <si>
    <t>6214490866603****71</t>
  </si>
  <si>
    <t>于洪亮</t>
  </si>
  <si>
    <t>211102198101****30</t>
  </si>
  <si>
    <t>15242****69</t>
  </si>
  <si>
    <t>贾万付</t>
  </si>
  <si>
    <t>211122196412****17</t>
  </si>
  <si>
    <t>13998****58</t>
  </si>
  <si>
    <t>6214490866603****96</t>
  </si>
  <si>
    <t>佟玉志</t>
  </si>
  <si>
    <t>211111196705****13</t>
  </si>
  <si>
    <t>18842****92</t>
  </si>
  <si>
    <t>统一村十二组</t>
  </si>
  <si>
    <t>邵春祥</t>
  </si>
  <si>
    <t>211111196302****18</t>
  </si>
  <si>
    <t>13238****85</t>
  </si>
  <si>
    <t>李向军</t>
  </si>
  <si>
    <t>211111196211****14</t>
  </si>
  <si>
    <t>13236****55</t>
  </si>
  <si>
    <t>6214490866603****85</t>
  </si>
  <si>
    <t>刘永喜</t>
  </si>
  <si>
    <t>211122196609****53</t>
  </si>
  <si>
    <t>15842****04</t>
  </si>
  <si>
    <t>5827000001353****</t>
  </si>
  <si>
    <t>李景福</t>
  </si>
  <si>
    <t>211102194603****15</t>
  </si>
  <si>
    <t>15642****98</t>
  </si>
  <si>
    <t>6214490866607****18</t>
  </si>
  <si>
    <t>李凯</t>
  </si>
  <si>
    <t>211111197305****13</t>
  </si>
  <si>
    <t>6214490866607****34</t>
  </si>
  <si>
    <t>李虎</t>
  </si>
  <si>
    <t>211111195709****1X</t>
  </si>
  <si>
    <t>13154****02</t>
  </si>
  <si>
    <t>佟玉仁</t>
  </si>
  <si>
    <t>211111195505****19</t>
  </si>
  <si>
    <t>15642****10</t>
  </si>
  <si>
    <t>6214490866603****35</t>
  </si>
  <si>
    <t>陈正辉</t>
  </si>
  <si>
    <t>211111196211****58</t>
  </si>
  <si>
    <t>15642****37</t>
  </si>
  <si>
    <t>6214493006600****60</t>
  </si>
  <si>
    <t>陈智</t>
  </si>
  <si>
    <t>211122196709****36</t>
  </si>
  <si>
    <t>15134****16</t>
  </si>
  <si>
    <t>6214490866607****50</t>
  </si>
  <si>
    <t>李宝军</t>
  </si>
  <si>
    <t>211122196807****12</t>
  </si>
  <si>
    <t>13842****79</t>
  </si>
  <si>
    <t>张秀明</t>
  </si>
  <si>
    <t>211111194712****10</t>
  </si>
  <si>
    <t>35895****</t>
  </si>
  <si>
    <t>6214490866603****08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</si>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</sst>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7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5"/>
  <sheetViews>
    <sheetView tabSelected="1" topLeftCell="D55" workbookViewId="0">
      <selection activeCell="L78" sqref="L78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13.8</v>
      </c>
      <c r="H7" s="13">
        <v>13.8</v>
      </c>
      <c r="I7" s="16">
        <f t="shared" ref="I7:I23" si="0">G7*650</f>
        <v>8970</v>
      </c>
      <c r="J7" s="16">
        <f t="shared" ref="J7:J23" si="1">H7*26.65</f>
        <v>367.77</v>
      </c>
      <c r="K7" s="17">
        <v>0.8</v>
      </c>
      <c r="L7" s="16">
        <f t="shared" ref="L7:L23" si="2">J7*K7</f>
        <v>294.216</v>
      </c>
      <c r="M7" s="16">
        <f t="shared" ref="M7:M23" si="3">J7*0.2</f>
        <v>73.554</v>
      </c>
      <c r="N7" s="10" t="s">
        <v>26</v>
      </c>
      <c r="O7" s="10" t="s">
        <v>27</v>
      </c>
      <c r="P7" s="9"/>
      <c r="Q7" s="9"/>
    </row>
    <row r="8" s="1" customFormat="1" ht="24" customHeight="1" spans="1:17">
      <c r="A8" s="9">
        <v>2</v>
      </c>
      <c r="B8" s="10" t="s">
        <v>28</v>
      </c>
      <c r="C8" s="11" t="s">
        <v>22</v>
      </c>
      <c r="D8" s="12" t="s">
        <v>29</v>
      </c>
      <c r="E8" s="12" t="s">
        <v>30</v>
      </c>
      <c r="F8" s="12" t="s">
        <v>31</v>
      </c>
      <c r="G8" s="13">
        <v>12.5</v>
      </c>
      <c r="H8" s="13">
        <v>12.5</v>
      </c>
      <c r="I8" s="16">
        <f t="shared" si="0"/>
        <v>8125</v>
      </c>
      <c r="J8" s="16">
        <f t="shared" si="1"/>
        <v>333.125</v>
      </c>
      <c r="K8" s="17">
        <v>0.8</v>
      </c>
      <c r="L8" s="16">
        <f t="shared" si="2"/>
        <v>266.5</v>
      </c>
      <c r="M8" s="16">
        <f t="shared" si="3"/>
        <v>66.625</v>
      </c>
      <c r="N8" s="10" t="s">
        <v>32</v>
      </c>
      <c r="O8" s="10" t="s">
        <v>27</v>
      </c>
      <c r="P8" s="9"/>
      <c r="Q8" s="9"/>
    </row>
    <row r="9" s="1" customFormat="1" ht="24" customHeight="1" spans="1:17">
      <c r="A9" s="9">
        <v>3</v>
      </c>
      <c r="B9" s="10" t="s">
        <v>33</v>
      </c>
      <c r="C9" s="11" t="s">
        <v>22</v>
      </c>
      <c r="D9" s="12" t="s">
        <v>34</v>
      </c>
      <c r="E9" s="12" t="s">
        <v>35</v>
      </c>
      <c r="F9" s="12" t="s">
        <v>31</v>
      </c>
      <c r="G9" s="13">
        <v>15</v>
      </c>
      <c r="H9" s="13">
        <v>15</v>
      </c>
      <c r="I9" s="16">
        <f t="shared" si="0"/>
        <v>9750</v>
      </c>
      <c r="J9" s="16">
        <f t="shared" si="1"/>
        <v>399.75</v>
      </c>
      <c r="K9" s="17">
        <v>0.8</v>
      </c>
      <c r="L9" s="16">
        <f t="shared" si="2"/>
        <v>319.8</v>
      </c>
      <c r="M9" s="16">
        <f t="shared" si="3"/>
        <v>79.95</v>
      </c>
      <c r="N9" s="10" t="s">
        <v>36</v>
      </c>
      <c r="O9" s="10" t="s">
        <v>27</v>
      </c>
      <c r="P9" s="9"/>
      <c r="Q9" s="9"/>
    </row>
    <row r="10" s="1" customFormat="1" ht="24" customHeight="1" spans="1:17">
      <c r="A10" s="9">
        <v>4</v>
      </c>
      <c r="B10" s="10" t="s">
        <v>37</v>
      </c>
      <c r="C10" s="11" t="s">
        <v>22</v>
      </c>
      <c r="D10" s="12" t="s">
        <v>38</v>
      </c>
      <c r="E10" s="12" t="s">
        <v>39</v>
      </c>
      <c r="F10" s="12" t="s">
        <v>31</v>
      </c>
      <c r="G10" s="13">
        <v>10.75</v>
      </c>
      <c r="H10" s="13">
        <v>10.75</v>
      </c>
      <c r="I10" s="16">
        <f t="shared" si="0"/>
        <v>6987.5</v>
      </c>
      <c r="J10" s="16">
        <f t="shared" si="1"/>
        <v>286.4875</v>
      </c>
      <c r="K10" s="17">
        <v>0.8</v>
      </c>
      <c r="L10" s="16">
        <f t="shared" si="2"/>
        <v>229.19</v>
      </c>
      <c r="M10" s="16">
        <f t="shared" si="3"/>
        <v>57.2975</v>
      </c>
      <c r="N10" s="10" t="s">
        <v>40</v>
      </c>
      <c r="O10" s="10" t="s">
        <v>27</v>
      </c>
      <c r="P10" s="9"/>
      <c r="Q10" s="9"/>
    </row>
    <row r="11" s="1" customFormat="1" ht="24" customHeight="1" spans="1:17">
      <c r="A11" s="9">
        <v>5</v>
      </c>
      <c r="B11" s="10" t="s">
        <v>41</v>
      </c>
      <c r="C11" s="11" t="s">
        <v>22</v>
      </c>
      <c r="D11" s="12" t="s">
        <v>42</v>
      </c>
      <c r="E11" s="12" t="s">
        <v>43</v>
      </c>
      <c r="F11" s="12" t="s">
        <v>31</v>
      </c>
      <c r="G11" s="13">
        <v>8.25</v>
      </c>
      <c r="H11" s="13">
        <v>8.25</v>
      </c>
      <c r="I11" s="16">
        <f t="shared" si="0"/>
        <v>5362.5</v>
      </c>
      <c r="J11" s="16">
        <f t="shared" si="1"/>
        <v>219.8625</v>
      </c>
      <c r="K11" s="17">
        <v>0.8</v>
      </c>
      <c r="L11" s="16">
        <f t="shared" si="2"/>
        <v>175.89</v>
      </c>
      <c r="M11" s="16">
        <f t="shared" si="3"/>
        <v>43.9725</v>
      </c>
      <c r="N11" s="10" t="s">
        <v>44</v>
      </c>
      <c r="O11" s="10" t="s">
        <v>27</v>
      </c>
      <c r="P11" s="9"/>
      <c r="Q11" s="9"/>
    </row>
    <row r="12" s="1" customFormat="1" ht="24" customHeight="1" spans="1:17">
      <c r="A12" s="9">
        <v>6</v>
      </c>
      <c r="B12" s="10" t="s">
        <v>45</v>
      </c>
      <c r="C12" s="11" t="s">
        <v>22</v>
      </c>
      <c r="D12" s="12" t="s">
        <v>46</v>
      </c>
      <c r="E12" s="12" t="s">
        <v>47</v>
      </c>
      <c r="F12" s="12" t="s">
        <v>31</v>
      </c>
      <c r="G12" s="13">
        <v>8.75</v>
      </c>
      <c r="H12" s="13">
        <v>8.75</v>
      </c>
      <c r="I12" s="16">
        <f t="shared" si="0"/>
        <v>5687.5</v>
      </c>
      <c r="J12" s="16">
        <f t="shared" si="1"/>
        <v>233.1875</v>
      </c>
      <c r="K12" s="17">
        <v>0.8</v>
      </c>
      <c r="L12" s="16">
        <f t="shared" si="2"/>
        <v>186.55</v>
      </c>
      <c r="M12" s="16">
        <f t="shared" si="3"/>
        <v>46.6375</v>
      </c>
      <c r="N12" s="10" t="s">
        <v>48</v>
      </c>
      <c r="O12" s="10" t="s">
        <v>27</v>
      </c>
      <c r="P12" s="9"/>
      <c r="Q12" s="9"/>
    </row>
    <row r="13" s="1" customFormat="1" ht="24" customHeight="1" spans="1:17">
      <c r="A13" s="9">
        <v>7</v>
      </c>
      <c r="B13" s="10" t="s">
        <v>49</v>
      </c>
      <c r="C13" s="11" t="s">
        <v>22</v>
      </c>
      <c r="D13" s="12" t="s">
        <v>50</v>
      </c>
      <c r="E13" s="12" t="s">
        <v>51</v>
      </c>
      <c r="F13" s="12" t="s">
        <v>31</v>
      </c>
      <c r="G13" s="13">
        <v>5</v>
      </c>
      <c r="H13" s="13">
        <v>5</v>
      </c>
      <c r="I13" s="16">
        <f t="shared" si="0"/>
        <v>3250</v>
      </c>
      <c r="J13" s="16">
        <f t="shared" si="1"/>
        <v>133.25</v>
      </c>
      <c r="K13" s="17">
        <v>0.8</v>
      </c>
      <c r="L13" s="16">
        <f t="shared" si="2"/>
        <v>106.6</v>
      </c>
      <c r="M13" s="16">
        <f t="shared" si="3"/>
        <v>26.65</v>
      </c>
      <c r="N13" s="10" t="s">
        <v>52</v>
      </c>
      <c r="O13" s="10" t="s">
        <v>27</v>
      </c>
      <c r="P13" s="9"/>
      <c r="Q13" s="9"/>
    </row>
    <row r="14" s="1" customFormat="1" ht="24" customHeight="1" spans="1:17">
      <c r="A14" s="9">
        <v>8</v>
      </c>
      <c r="B14" s="10" t="s">
        <v>53</v>
      </c>
      <c r="C14" s="11" t="s">
        <v>22</v>
      </c>
      <c r="D14" s="12" t="s">
        <v>54</v>
      </c>
      <c r="E14" s="12" t="s">
        <v>55</v>
      </c>
      <c r="F14" s="12" t="s">
        <v>31</v>
      </c>
      <c r="G14" s="13">
        <v>4.5</v>
      </c>
      <c r="H14" s="13">
        <v>4.5</v>
      </c>
      <c r="I14" s="16">
        <f t="shared" si="0"/>
        <v>2925</v>
      </c>
      <c r="J14" s="16">
        <f t="shared" si="1"/>
        <v>119.925</v>
      </c>
      <c r="K14" s="17">
        <v>0.8</v>
      </c>
      <c r="L14" s="16">
        <f t="shared" si="2"/>
        <v>95.94</v>
      </c>
      <c r="M14" s="16">
        <f t="shared" si="3"/>
        <v>23.985</v>
      </c>
      <c r="N14" s="10" t="s">
        <v>56</v>
      </c>
      <c r="O14" s="10" t="s">
        <v>27</v>
      </c>
      <c r="P14" s="9"/>
      <c r="Q14" s="9"/>
    </row>
    <row r="15" s="1" customFormat="1" ht="24" customHeight="1" spans="1:17">
      <c r="A15" s="9">
        <v>9</v>
      </c>
      <c r="B15" s="10" t="s">
        <v>57</v>
      </c>
      <c r="C15" s="11" t="s">
        <v>22</v>
      </c>
      <c r="D15" s="12" t="s">
        <v>58</v>
      </c>
      <c r="E15" s="12" t="s">
        <v>55</v>
      </c>
      <c r="F15" s="12" t="s">
        <v>31</v>
      </c>
      <c r="G15" s="13">
        <v>12.5</v>
      </c>
      <c r="H15" s="13">
        <v>12.5</v>
      </c>
      <c r="I15" s="16">
        <f t="shared" si="0"/>
        <v>8125</v>
      </c>
      <c r="J15" s="16">
        <f t="shared" si="1"/>
        <v>333.125</v>
      </c>
      <c r="K15" s="17">
        <v>0.8</v>
      </c>
      <c r="L15" s="16">
        <f t="shared" si="2"/>
        <v>266.5</v>
      </c>
      <c r="M15" s="16">
        <f t="shared" si="3"/>
        <v>66.625</v>
      </c>
      <c r="N15" s="10" t="s">
        <v>59</v>
      </c>
      <c r="O15" s="10" t="s">
        <v>27</v>
      </c>
      <c r="P15" s="9"/>
      <c r="Q15" s="9"/>
    </row>
    <row r="16" s="1" customFormat="1" ht="24" customHeight="1" spans="1:17">
      <c r="A16" s="9">
        <v>10</v>
      </c>
      <c r="B16" s="10" t="s">
        <v>60</v>
      </c>
      <c r="C16" s="11" t="s">
        <v>22</v>
      </c>
      <c r="D16" s="12" t="s">
        <v>61</v>
      </c>
      <c r="E16" s="12" t="s">
        <v>62</v>
      </c>
      <c r="F16" s="12" t="s">
        <v>63</v>
      </c>
      <c r="G16" s="13">
        <v>18</v>
      </c>
      <c r="H16" s="13">
        <v>18</v>
      </c>
      <c r="I16" s="16">
        <f t="shared" si="0"/>
        <v>11700</v>
      </c>
      <c r="J16" s="16">
        <f t="shared" si="1"/>
        <v>479.7</v>
      </c>
      <c r="K16" s="17">
        <v>0.8</v>
      </c>
      <c r="L16" s="16">
        <f t="shared" si="2"/>
        <v>383.76</v>
      </c>
      <c r="M16" s="16">
        <f t="shared" si="3"/>
        <v>95.94</v>
      </c>
      <c r="N16" s="10" t="s">
        <v>59</v>
      </c>
      <c r="O16" s="10" t="s">
        <v>27</v>
      </c>
      <c r="P16" s="9"/>
      <c r="Q16" s="9"/>
    </row>
    <row r="17" s="1" customFormat="1" ht="24" customHeight="1" spans="1:17">
      <c r="A17" s="9">
        <v>11</v>
      </c>
      <c r="B17" s="10" t="s">
        <v>64</v>
      </c>
      <c r="C17" s="11" t="s">
        <v>22</v>
      </c>
      <c r="D17" s="12" t="s">
        <v>65</v>
      </c>
      <c r="E17" s="12" t="s">
        <v>66</v>
      </c>
      <c r="F17" s="12" t="s">
        <v>63</v>
      </c>
      <c r="G17" s="13">
        <v>18</v>
      </c>
      <c r="H17" s="13">
        <v>18</v>
      </c>
      <c r="I17" s="16">
        <f t="shared" si="0"/>
        <v>11700</v>
      </c>
      <c r="J17" s="16">
        <f t="shared" si="1"/>
        <v>479.7</v>
      </c>
      <c r="K17" s="17">
        <v>0.8</v>
      </c>
      <c r="L17" s="16">
        <f t="shared" si="2"/>
        <v>383.76</v>
      </c>
      <c r="M17" s="16">
        <f t="shared" si="3"/>
        <v>95.94</v>
      </c>
      <c r="N17" s="10" t="s">
        <v>67</v>
      </c>
      <c r="O17" s="10" t="s">
        <v>27</v>
      </c>
      <c r="P17" s="9"/>
      <c r="Q17" s="9"/>
    </row>
    <row r="18" s="1" customFormat="1" ht="24" customHeight="1" spans="1:17">
      <c r="A18" s="9">
        <v>12</v>
      </c>
      <c r="B18" s="10" t="s">
        <v>68</v>
      </c>
      <c r="C18" s="11" t="s">
        <v>22</v>
      </c>
      <c r="D18" s="12" t="s">
        <v>69</v>
      </c>
      <c r="E18" s="12" t="s">
        <v>70</v>
      </c>
      <c r="F18" s="12" t="s">
        <v>63</v>
      </c>
      <c r="G18" s="13">
        <v>13.5</v>
      </c>
      <c r="H18" s="13">
        <v>13.5</v>
      </c>
      <c r="I18" s="16">
        <f t="shared" si="0"/>
        <v>8775</v>
      </c>
      <c r="J18" s="16">
        <f t="shared" si="1"/>
        <v>359.775</v>
      </c>
      <c r="K18" s="17">
        <v>0.8</v>
      </c>
      <c r="L18" s="16">
        <f t="shared" si="2"/>
        <v>287.82</v>
      </c>
      <c r="M18" s="16">
        <f t="shared" si="3"/>
        <v>71.955</v>
      </c>
      <c r="N18" s="10" t="s">
        <v>71</v>
      </c>
      <c r="O18" s="10" t="s">
        <v>27</v>
      </c>
      <c r="P18" s="9"/>
      <c r="Q18" s="9"/>
    </row>
    <row r="19" s="1" customFormat="1" ht="24" customHeight="1" spans="1:17">
      <c r="A19" s="9">
        <v>13</v>
      </c>
      <c r="B19" s="10" t="s">
        <v>72</v>
      </c>
      <c r="C19" s="11" t="s">
        <v>22</v>
      </c>
      <c r="D19" s="12" t="s">
        <v>73</v>
      </c>
      <c r="E19" s="12" t="s">
        <v>74</v>
      </c>
      <c r="F19" s="12" t="s">
        <v>63</v>
      </c>
      <c r="G19" s="13">
        <v>15</v>
      </c>
      <c r="H19" s="13">
        <v>15</v>
      </c>
      <c r="I19" s="16">
        <f t="shared" si="0"/>
        <v>9750</v>
      </c>
      <c r="J19" s="16">
        <f t="shared" si="1"/>
        <v>399.75</v>
      </c>
      <c r="K19" s="17">
        <v>0.8</v>
      </c>
      <c r="L19" s="16">
        <f t="shared" si="2"/>
        <v>319.8</v>
      </c>
      <c r="M19" s="16">
        <f t="shared" si="3"/>
        <v>79.95</v>
      </c>
      <c r="N19" s="10" t="s">
        <v>75</v>
      </c>
      <c r="O19" s="10" t="s">
        <v>27</v>
      </c>
      <c r="P19" s="9"/>
      <c r="Q19" s="9"/>
    </row>
    <row r="20" s="1" customFormat="1" ht="24" customHeight="1" spans="1:17">
      <c r="A20" s="9">
        <v>14</v>
      </c>
      <c r="B20" s="10" t="s">
        <v>76</v>
      </c>
      <c r="C20" s="11" t="s">
        <v>22</v>
      </c>
      <c r="D20" s="12" t="s">
        <v>77</v>
      </c>
      <c r="E20" s="12" t="s">
        <v>78</v>
      </c>
      <c r="F20" s="12" t="s">
        <v>63</v>
      </c>
      <c r="G20" s="13">
        <v>15</v>
      </c>
      <c r="H20" s="13">
        <v>15</v>
      </c>
      <c r="I20" s="16">
        <f t="shared" si="0"/>
        <v>9750</v>
      </c>
      <c r="J20" s="16">
        <f t="shared" si="1"/>
        <v>399.75</v>
      </c>
      <c r="K20" s="17">
        <v>0.8</v>
      </c>
      <c r="L20" s="16">
        <f t="shared" si="2"/>
        <v>319.8</v>
      </c>
      <c r="M20" s="16">
        <f t="shared" si="3"/>
        <v>79.95</v>
      </c>
      <c r="N20" s="10" t="s">
        <v>79</v>
      </c>
      <c r="O20" s="10" t="s">
        <v>27</v>
      </c>
      <c r="P20" s="9"/>
      <c r="Q20" s="9"/>
    </row>
    <row r="21" s="1" customFormat="1" ht="24" customHeight="1" spans="1:17">
      <c r="A21" s="9">
        <v>15</v>
      </c>
      <c r="B21" s="10" t="s">
        <v>80</v>
      </c>
      <c r="C21" s="11" t="s">
        <v>22</v>
      </c>
      <c r="D21" s="12" t="s">
        <v>81</v>
      </c>
      <c r="E21" s="12" t="s">
        <v>82</v>
      </c>
      <c r="F21" s="12" t="s">
        <v>63</v>
      </c>
      <c r="G21" s="13">
        <v>13.5</v>
      </c>
      <c r="H21" s="13">
        <v>13.5</v>
      </c>
      <c r="I21" s="16">
        <f t="shared" si="0"/>
        <v>8775</v>
      </c>
      <c r="J21" s="16">
        <f t="shared" si="1"/>
        <v>359.775</v>
      </c>
      <c r="K21" s="17">
        <v>0.8</v>
      </c>
      <c r="L21" s="16">
        <f t="shared" si="2"/>
        <v>287.82</v>
      </c>
      <c r="M21" s="16">
        <f t="shared" si="3"/>
        <v>71.955</v>
      </c>
      <c r="N21" s="10" t="s">
        <v>83</v>
      </c>
      <c r="O21" s="10" t="s">
        <v>27</v>
      </c>
      <c r="P21" s="9"/>
      <c r="Q21" s="9"/>
    </row>
    <row r="22" s="1" customFormat="1" ht="24" customHeight="1" spans="1:17">
      <c r="A22" s="9">
        <v>16</v>
      </c>
      <c r="B22" s="10" t="s">
        <v>84</v>
      </c>
      <c r="C22" s="11" t="s">
        <v>22</v>
      </c>
      <c r="D22" s="12" t="s">
        <v>85</v>
      </c>
      <c r="E22" s="12" t="s">
        <v>86</v>
      </c>
      <c r="F22" s="12" t="s">
        <v>63</v>
      </c>
      <c r="G22" s="13">
        <v>22.5</v>
      </c>
      <c r="H22" s="13">
        <v>22.5</v>
      </c>
      <c r="I22" s="16">
        <f t="shared" si="0"/>
        <v>14625</v>
      </c>
      <c r="J22" s="16">
        <f t="shared" si="1"/>
        <v>599.625</v>
      </c>
      <c r="K22" s="17">
        <v>0.8</v>
      </c>
      <c r="L22" s="16">
        <f t="shared" si="2"/>
        <v>479.7</v>
      </c>
      <c r="M22" s="16">
        <f t="shared" si="3"/>
        <v>119.925</v>
      </c>
      <c r="N22" s="10" t="s">
        <v>87</v>
      </c>
      <c r="O22" s="10" t="s">
        <v>27</v>
      </c>
      <c r="P22" s="9"/>
      <c r="Q22" s="9"/>
    </row>
    <row r="23" s="1" customFormat="1" ht="24" customHeight="1" spans="1:17">
      <c r="A23" s="9">
        <v>17</v>
      </c>
      <c r="B23" s="10" t="s">
        <v>88</v>
      </c>
      <c r="C23" s="11" t="s">
        <v>22</v>
      </c>
      <c r="D23" s="12" t="s">
        <v>89</v>
      </c>
      <c r="E23" s="12" t="s">
        <v>90</v>
      </c>
      <c r="F23" s="12" t="s">
        <v>63</v>
      </c>
      <c r="G23" s="13">
        <v>13.5</v>
      </c>
      <c r="H23" s="13">
        <v>13.5</v>
      </c>
      <c r="I23" s="16">
        <f t="shared" si="0"/>
        <v>8775</v>
      </c>
      <c r="J23" s="16">
        <f t="shared" si="1"/>
        <v>359.775</v>
      </c>
      <c r="K23" s="17">
        <v>0.8</v>
      </c>
      <c r="L23" s="16">
        <f t="shared" si="2"/>
        <v>287.82</v>
      </c>
      <c r="M23" s="16">
        <f t="shared" si="3"/>
        <v>71.955</v>
      </c>
      <c r="N23" s="10" t="s">
        <v>91</v>
      </c>
      <c r="O23" s="10" t="s">
        <v>27</v>
      </c>
      <c r="P23" s="9"/>
      <c r="Q23" s="9"/>
    </row>
    <row r="24" s="1" customFormat="1" ht="24" customHeight="1" spans="1:17">
      <c r="A24" s="9"/>
      <c r="B24" s="14" t="s">
        <v>92</v>
      </c>
      <c r="C24" s="11"/>
      <c r="D24" s="12"/>
      <c r="E24" s="12"/>
      <c r="F24" s="12"/>
      <c r="G24" s="15">
        <f>SUM(G7:G23)</f>
        <v>220.05</v>
      </c>
      <c r="H24" s="15">
        <f>SUM(H7:H23)</f>
        <v>220.05</v>
      </c>
      <c r="I24" s="16">
        <f>SUM(I7:I23)</f>
        <v>143032.5</v>
      </c>
      <c r="J24" s="16">
        <f>SUM(J7:J23)</f>
        <v>5864.3325</v>
      </c>
      <c r="K24" s="17"/>
      <c r="L24" s="16">
        <f>SUM(L7:L23)</f>
        <v>4691.466</v>
      </c>
      <c r="M24" s="16">
        <f>SUM(M7:M23)</f>
        <v>1172.8665</v>
      </c>
      <c r="N24" s="10"/>
      <c r="O24" s="10"/>
      <c r="P24" s="9"/>
      <c r="Q24" s="9"/>
    </row>
    <row r="25" s="1" customFormat="1" ht="24" customHeight="1" spans="1:17">
      <c r="A25" s="9">
        <v>18</v>
      </c>
      <c r="B25" s="10" t="s">
        <v>93</v>
      </c>
      <c r="C25" s="11" t="s">
        <v>22</v>
      </c>
      <c r="D25" s="12" t="s">
        <v>94</v>
      </c>
      <c r="E25" s="12" t="s">
        <v>95</v>
      </c>
      <c r="F25" s="12" t="s">
        <v>63</v>
      </c>
      <c r="G25" s="13">
        <v>22.5</v>
      </c>
      <c r="H25" s="13">
        <v>22.5</v>
      </c>
      <c r="I25" s="16">
        <f t="shared" ref="I25:I41" si="4">G25*650</f>
        <v>14625</v>
      </c>
      <c r="J25" s="16">
        <f t="shared" ref="J25:J41" si="5">H25*26.65</f>
        <v>599.625</v>
      </c>
      <c r="K25" s="17">
        <v>0.8</v>
      </c>
      <c r="L25" s="16">
        <f t="shared" ref="L25:L41" si="6">J25*K25</f>
        <v>479.7</v>
      </c>
      <c r="M25" s="16">
        <f t="shared" ref="M25:M41" si="7">J25*0.2</f>
        <v>119.925</v>
      </c>
      <c r="N25" s="10" t="s">
        <v>96</v>
      </c>
      <c r="O25" s="10" t="s">
        <v>27</v>
      </c>
      <c r="P25" s="9"/>
      <c r="Q25" s="9"/>
    </row>
    <row r="26" s="1" customFormat="1" ht="24" customHeight="1" spans="1:17">
      <c r="A26" s="9">
        <v>19</v>
      </c>
      <c r="B26" s="10" t="s">
        <v>97</v>
      </c>
      <c r="C26" s="11" t="s">
        <v>22</v>
      </c>
      <c r="D26" s="12" t="s">
        <v>98</v>
      </c>
      <c r="E26" s="12" t="s">
        <v>99</v>
      </c>
      <c r="F26" s="12" t="s">
        <v>63</v>
      </c>
      <c r="G26" s="13">
        <v>22.5</v>
      </c>
      <c r="H26" s="13">
        <v>22.5</v>
      </c>
      <c r="I26" s="16">
        <f t="shared" si="4"/>
        <v>14625</v>
      </c>
      <c r="J26" s="16">
        <f t="shared" si="5"/>
        <v>599.625</v>
      </c>
      <c r="K26" s="17">
        <v>0.8</v>
      </c>
      <c r="L26" s="16">
        <f t="shared" si="6"/>
        <v>479.7</v>
      </c>
      <c r="M26" s="16">
        <f t="shared" si="7"/>
        <v>119.925</v>
      </c>
      <c r="N26" s="10" t="s">
        <v>100</v>
      </c>
      <c r="O26" s="10" t="s">
        <v>27</v>
      </c>
      <c r="P26" s="9"/>
      <c r="Q26" s="9"/>
    </row>
    <row r="27" s="1" customFormat="1" ht="24" customHeight="1" spans="1:17">
      <c r="A27" s="9">
        <v>20</v>
      </c>
      <c r="B27" s="10" t="s">
        <v>101</v>
      </c>
      <c r="C27" s="11" t="s">
        <v>22</v>
      </c>
      <c r="D27" s="12" t="s">
        <v>102</v>
      </c>
      <c r="E27" s="12" t="s">
        <v>103</v>
      </c>
      <c r="F27" s="12" t="s">
        <v>104</v>
      </c>
      <c r="G27" s="13">
        <v>10.7</v>
      </c>
      <c r="H27" s="13">
        <v>10.7</v>
      </c>
      <c r="I27" s="16">
        <f t="shared" si="4"/>
        <v>6955</v>
      </c>
      <c r="J27" s="16">
        <f t="shared" si="5"/>
        <v>285.155</v>
      </c>
      <c r="K27" s="17">
        <v>0.8</v>
      </c>
      <c r="L27" s="16">
        <f t="shared" si="6"/>
        <v>228.124</v>
      </c>
      <c r="M27" s="16">
        <f t="shared" si="7"/>
        <v>57.031</v>
      </c>
      <c r="N27" s="10" t="s">
        <v>105</v>
      </c>
      <c r="O27" s="10" t="s">
        <v>27</v>
      </c>
      <c r="P27" s="9"/>
      <c r="Q27" s="9"/>
    </row>
    <row r="28" s="1" customFormat="1" ht="24" customHeight="1" spans="1:17">
      <c r="A28" s="9">
        <v>21</v>
      </c>
      <c r="B28" s="10" t="s">
        <v>106</v>
      </c>
      <c r="C28" s="11" t="s">
        <v>22</v>
      </c>
      <c r="D28" s="12" t="s">
        <v>107</v>
      </c>
      <c r="E28" s="12" t="s">
        <v>108</v>
      </c>
      <c r="F28" s="12" t="s">
        <v>104</v>
      </c>
      <c r="G28" s="13">
        <v>10.7</v>
      </c>
      <c r="H28" s="13">
        <v>10.7</v>
      </c>
      <c r="I28" s="16">
        <f t="shared" si="4"/>
        <v>6955</v>
      </c>
      <c r="J28" s="16">
        <f t="shared" si="5"/>
        <v>285.155</v>
      </c>
      <c r="K28" s="17">
        <v>0.8</v>
      </c>
      <c r="L28" s="16">
        <f t="shared" si="6"/>
        <v>228.124</v>
      </c>
      <c r="M28" s="16">
        <f t="shared" si="7"/>
        <v>57.031</v>
      </c>
      <c r="N28" s="10" t="s">
        <v>109</v>
      </c>
      <c r="O28" s="10" t="s">
        <v>27</v>
      </c>
      <c r="P28" s="9"/>
      <c r="Q28" s="9"/>
    </row>
    <row r="29" s="1" customFormat="1" ht="24" customHeight="1" spans="1:17">
      <c r="A29" s="9">
        <v>22</v>
      </c>
      <c r="B29" s="10" t="s">
        <v>110</v>
      </c>
      <c r="C29" s="11" t="s">
        <v>22</v>
      </c>
      <c r="D29" s="12" t="s">
        <v>111</v>
      </c>
      <c r="E29" s="12" t="s">
        <v>112</v>
      </c>
      <c r="F29" s="12" t="s">
        <v>104</v>
      </c>
      <c r="G29" s="13">
        <v>14.2</v>
      </c>
      <c r="H29" s="13">
        <v>14.2</v>
      </c>
      <c r="I29" s="16">
        <f t="shared" si="4"/>
        <v>9230</v>
      </c>
      <c r="J29" s="16">
        <f t="shared" si="5"/>
        <v>378.43</v>
      </c>
      <c r="K29" s="17">
        <v>0.8</v>
      </c>
      <c r="L29" s="16">
        <f t="shared" si="6"/>
        <v>302.744</v>
      </c>
      <c r="M29" s="16">
        <f t="shared" si="7"/>
        <v>75.686</v>
      </c>
      <c r="N29" s="10" t="s">
        <v>113</v>
      </c>
      <c r="O29" s="10" t="s">
        <v>27</v>
      </c>
      <c r="P29" s="9"/>
      <c r="Q29" s="9"/>
    </row>
    <row r="30" s="1" customFormat="1" ht="24" customHeight="1" spans="1:17">
      <c r="A30" s="9">
        <v>23</v>
      </c>
      <c r="B30" s="10" t="s">
        <v>114</v>
      </c>
      <c r="C30" s="11" t="s">
        <v>22</v>
      </c>
      <c r="D30" s="12" t="s">
        <v>115</v>
      </c>
      <c r="E30" s="12" t="s">
        <v>116</v>
      </c>
      <c r="F30" s="12" t="s">
        <v>104</v>
      </c>
      <c r="G30" s="13">
        <v>13</v>
      </c>
      <c r="H30" s="13">
        <v>13</v>
      </c>
      <c r="I30" s="16">
        <f t="shared" si="4"/>
        <v>8450</v>
      </c>
      <c r="J30" s="16">
        <f t="shared" si="5"/>
        <v>346.45</v>
      </c>
      <c r="K30" s="17">
        <v>0.8</v>
      </c>
      <c r="L30" s="16">
        <f t="shared" si="6"/>
        <v>277.16</v>
      </c>
      <c r="M30" s="16">
        <f t="shared" si="7"/>
        <v>69.29</v>
      </c>
      <c r="N30" s="10" t="s">
        <v>117</v>
      </c>
      <c r="O30" s="10" t="s">
        <v>27</v>
      </c>
      <c r="P30" s="9"/>
      <c r="Q30" s="9"/>
    </row>
    <row r="31" s="1" customFormat="1" ht="24" customHeight="1" spans="1:17">
      <c r="A31" s="9">
        <v>24</v>
      </c>
      <c r="B31" s="10" t="s">
        <v>118</v>
      </c>
      <c r="C31" s="11" t="s">
        <v>22</v>
      </c>
      <c r="D31" s="12" t="s">
        <v>119</v>
      </c>
      <c r="E31" s="12" t="s">
        <v>120</v>
      </c>
      <c r="F31" s="12" t="s">
        <v>104</v>
      </c>
      <c r="G31" s="13">
        <v>14.2</v>
      </c>
      <c r="H31" s="13">
        <v>14.2</v>
      </c>
      <c r="I31" s="16">
        <f t="shared" si="4"/>
        <v>9230</v>
      </c>
      <c r="J31" s="16">
        <f t="shared" si="5"/>
        <v>378.43</v>
      </c>
      <c r="K31" s="17">
        <v>0.8</v>
      </c>
      <c r="L31" s="16">
        <f t="shared" si="6"/>
        <v>302.744</v>
      </c>
      <c r="M31" s="16">
        <f t="shared" si="7"/>
        <v>75.686</v>
      </c>
      <c r="N31" s="10" t="s">
        <v>121</v>
      </c>
      <c r="O31" s="10" t="s">
        <v>27</v>
      </c>
      <c r="P31" s="9"/>
      <c r="Q31" s="9"/>
    </row>
    <row r="32" s="1" customFormat="1" ht="24" customHeight="1" spans="1:17">
      <c r="A32" s="9">
        <v>25</v>
      </c>
      <c r="B32" s="10" t="s">
        <v>122</v>
      </c>
      <c r="C32" s="11" t="s">
        <v>22</v>
      </c>
      <c r="D32" s="12" t="s">
        <v>123</v>
      </c>
      <c r="E32" s="12" t="s">
        <v>124</v>
      </c>
      <c r="F32" s="12" t="s">
        <v>104</v>
      </c>
      <c r="G32" s="13">
        <v>7.1</v>
      </c>
      <c r="H32" s="13">
        <v>7.1</v>
      </c>
      <c r="I32" s="16">
        <f t="shared" si="4"/>
        <v>4615</v>
      </c>
      <c r="J32" s="16">
        <f t="shared" si="5"/>
        <v>189.215</v>
      </c>
      <c r="K32" s="17">
        <v>0.8</v>
      </c>
      <c r="L32" s="16">
        <f t="shared" si="6"/>
        <v>151.372</v>
      </c>
      <c r="M32" s="16">
        <f t="shared" si="7"/>
        <v>37.843</v>
      </c>
      <c r="N32" s="10" t="s">
        <v>125</v>
      </c>
      <c r="O32" s="10" t="s">
        <v>27</v>
      </c>
      <c r="P32" s="9"/>
      <c r="Q32" s="9"/>
    </row>
    <row r="33" s="1" customFormat="1" ht="24" customHeight="1" spans="1:17">
      <c r="A33" s="9">
        <v>26</v>
      </c>
      <c r="B33" s="10" t="s">
        <v>126</v>
      </c>
      <c r="C33" s="11" t="s">
        <v>22</v>
      </c>
      <c r="D33" s="12" t="s">
        <v>127</v>
      </c>
      <c r="E33" s="12" t="s">
        <v>128</v>
      </c>
      <c r="F33" s="12" t="s">
        <v>129</v>
      </c>
      <c r="G33" s="13">
        <v>23.5</v>
      </c>
      <c r="H33" s="13">
        <v>23.5</v>
      </c>
      <c r="I33" s="16">
        <f t="shared" si="4"/>
        <v>15275</v>
      </c>
      <c r="J33" s="16">
        <f t="shared" si="5"/>
        <v>626.275</v>
      </c>
      <c r="K33" s="17">
        <v>0.8</v>
      </c>
      <c r="L33" s="16">
        <f t="shared" si="6"/>
        <v>501.02</v>
      </c>
      <c r="M33" s="16">
        <f t="shared" si="7"/>
        <v>125.255</v>
      </c>
      <c r="N33" s="10" t="s">
        <v>130</v>
      </c>
      <c r="O33" s="10" t="s">
        <v>27</v>
      </c>
      <c r="P33" s="9"/>
      <c r="Q33" s="9"/>
    </row>
    <row r="34" s="1" customFormat="1" ht="24" customHeight="1" spans="1:17">
      <c r="A34" s="9">
        <v>27</v>
      </c>
      <c r="B34" s="10" t="s">
        <v>131</v>
      </c>
      <c r="C34" s="11" t="s">
        <v>22</v>
      </c>
      <c r="D34" s="12" t="s">
        <v>132</v>
      </c>
      <c r="E34" s="12" t="s">
        <v>133</v>
      </c>
      <c r="F34" s="12" t="s">
        <v>129</v>
      </c>
      <c r="G34" s="13">
        <v>19.8</v>
      </c>
      <c r="H34" s="13">
        <v>19.8</v>
      </c>
      <c r="I34" s="16">
        <f t="shared" si="4"/>
        <v>12870</v>
      </c>
      <c r="J34" s="16">
        <f t="shared" si="5"/>
        <v>527.67</v>
      </c>
      <c r="K34" s="17">
        <v>0.8</v>
      </c>
      <c r="L34" s="16">
        <f t="shared" si="6"/>
        <v>422.136</v>
      </c>
      <c r="M34" s="16">
        <f t="shared" si="7"/>
        <v>105.534</v>
      </c>
      <c r="N34" s="10" t="s">
        <v>134</v>
      </c>
      <c r="O34" s="10" t="s">
        <v>27</v>
      </c>
      <c r="P34" s="9"/>
      <c r="Q34" s="9"/>
    </row>
    <row r="35" s="1" customFormat="1" ht="24" customHeight="1" spans="1:17">
      <c r="A35" s="9">
        <v>28</v>
      </c>
      <c r="B35" s="10" t="s">
        <v>135</v>
      </c>
      <c r="C35" s="11" t="s">
        <v>22</v>
      </c>
      <c r="D35" s="12" t="s">
        <v>136</v>
      </c>
      <c r="E35" s="12" t="s">
        <v>137</v>
      </c>
      <c r="F35" s="12" t="s">
        <v>138</v>
      </c>
      <c r="G35" s="13">
        <v>9.5</v>
      </c>
      <c r="H35" s="13">
        <v>9.5</v>
      </c>
      <c r="I35" s="16">
        <f t="shared" si="4"/>
        <v>6175</v>
      </c>
      <c r="J35" s="16">
        <f t="shared" si="5"/>
        <v>253.175</v>
      </c>
      <c r="K35" s="17">
        <v>0.8</v>
      </c>
      <c r="L35" s="16">
        <f t="shared" si="6"/>
        <v>202.54</v>
      </c>
      <c r="M35" s="16">
        <f t="shared" si="7"/>
        <v>50.635</v>
      </c>
      <c r="N35" s="10" t="s">
        <v>139</v>
      </c>
      <c r="O35" s="10" t="s">
        <v>27</v>
      </c>
      <c r="P35" s="9"/>
      <c r="Q35" s="9"/>
    </row>
    <row r="36" s="1" customFormat="1" ht="24" customHeight="1" spans="1:17">
      <c r="A36" s="9">
        <v>29</v>
      </c>
      <c r="B36" s="10" t="s">
        <v>140</v>
      </c>
      <c r="C36" s="11" t="s">
        <v>22</v>
      </c>
      <c r="D36" s="12" t="s">
        <v>141</v>
      </c>
      <c r="E36" s="12" t="s">
        <v>142</v>
      </c>
      <c r="F36" s="12" t="s">
        <v>138</v>
      </c>
      <c r="G36" s="13">
        <v>15.8</v>
      </c>
      <c r="H36" s="13">
        <v>15.8</v>
      </c>
      <c r="I36" s="16">
        <f t="shared" si="4"/>
        <v>10270</v>
      </c>
      <c r="J36" s="16">
        <f t="shared" si="5"/>
        <v>421.07</v>
      </c>
      <c r="K36" s="17">
        <v>0.8</v>
      </c>
      <c r="L36" s="16">
        <f t="shared" si="6"/>
        <v>336.856</v>
      </c>
      <c r="M36" s="16">
        <f t="shared" si="7"/>
        <v>84.214</v>
      </c>
      <c r="N36" s="10" t="s">
        <v>143</v>
      </c>
      <c r="O36" s="10" t="s">
        <v>27</v>
      </c>
      <c r="P36" s="9"/>
      <c r="Q36" s="9"/>
    </row>
    <row r="37" s="1" customFormat="1" ht="24" customHeight="1" spans="1:17">
      <c r="A37" s="9">
        <v>30</v>
      </c>
      <c r="B37" s="10" t="s">
        <v>144</v>
      </c>
      <c r="C37" s="11" t="s">
        <v>22</v>
      </c>
      <c r="D37" s="12" t="s">
        <v>145</v>
      </c>
      <c r="E37" s="12" t="s">
        <v>146</v>
      </c>
      <c r="F37" s="12" t="s">
        <v>138</v>
      </c>
      <c r="G37" s="13">
        <v>14.2</v>
      </c>
      <c r="H37" s="13">
        <v>14.2</v>
      </c>
      <c r="I37" s="16">
        <f t="shared" si="4"/>
        <v>9230</v>
      </c>
      <c r="J37" s="16">
        <f t="shared" si="5"/>
        <v>378.43</v>
      </c>
      <c r="K37" s="17">
        <v>0.8</v>
      </c>
      <c r="L37" s="16">
        <f t="shared" si="6"/>
        <v>302.744</v>
      </c>
      <c r="M37" s="16">
        <f t="shared" si="7"/>
        <v>75.686</v>
      </c>
      <c r="N37" s="10" t="s">
        <v>147</v>
      </c>
      <c r="O37" s="10" t="s">
        <v>27</v>
      </c>
      <c r="P37" s="9"/>
      <c r="Q37" s="9"/>
    </row>
    <row r="38" s="1" customFormat="1" ht="24" customHeight="1" spans="1:17">
      <c r="A38" s="9">
        <v>31</v>
      </c>
      <c r="B38" s="10" t="s">
        <v>148</v>
      </c>
      <c r="C38" s="11" t="s">
        <v>22</v>
      </c>
      <c r="D38" s="12" t="s">
        <v>149</v>
      </c>
      <c r="E38" s="12" t="s">
        <v>150</v>
      </c>
      <c r="F38" s="12" t="s">
        <v>138</v>
      </c>
      <c r="G38" s="13">
        <v>14.2</v>
      </c>
      <c r="H38" s="13">
        <v>14.2</v>
      </c>
      <c r="I38" s="16">
        <f t="shared" si="4"/>
        <v>9230</v>
      </c>
      <c r="J38" s="16">
        <f t="shared" si="5"/>
        <v>378.43</v>
      </c>
      <c r="K38" s="17">
        <v>0.8</v>
      </c>
      <c r="L38" s="16">
        <f t="shared" si="6"/>
        <v>302.744</v>
      </c>
      <c r="M38" s="16">
        <f t="shared" si="7"/>
        <v>75.686</v>
      </c>
      <c r="N38" s="10" t="s">
        <v>151</v>
      </c>
      <c r="O38" s="10" t="s">
        <v>27</v>
      </c>
      <c r="P38" s="9"/>
      <c r="Q38" s="9"/>
    </row>
    <row r="39" s="1" customFormat="1" ht="24" customHeight="1" spans="1:17">
      <c r="A39" s="9">
        <v>32</v>
      </c>
      <c r="B39" s="10" t="s">
        <v>152</v>
      </c>
      <c r="C39" s="11" t="s">
        <v>22</v>
      </c>
      <c r="D39" s="12" t="s">
        <v>153</v>
      </c>
      <c r="E39" s="12" t="s">
        <v>154</v>
      </c>
      <c r="F39" s="12" t="s">
        <v>138</v>
      </c>
      <c r="G39" s="13">
        <v>11.1</v>
      </c>
      <c r="H39" s="13">
        <v>11.1</v>
      </c>
      <c r="I39" s="16">
        <f t="shared" si="4"/>
        <v>7215</v>
      </c>
      <c r="J39" s="16">
        <f t="shared" si="5"/>
        <v>295.815</v>
      </c>
      <c r="K39" s="17">
        <v>0.8</v>
      </c>
      <c r="L39" s="16">
        <f t="shared" si="6"/>
        <v>236.652</v>
      </c>
      <c r="M39" s="16">
        <f t="shared" si="7"/>
        <v>59.163</v>
      </c>
      <c r="N39" s="10" t="s">
        <v>155</v>
      </c>
      <c r="O39" s="10" t="s">
        <v>27</v>
      </c>
      <c r="P39" s="9"/>
      <c r="Q39" s="9"/>
    </row>
    <row r="40" s="1" customFormat="1" ht="24" customHeight="1" spans="1:17">
      <c r="A40" s="9">
        <v>33</v>
      </c>
      <c r="B40" s="10" t="s">
        <v>156</v>
      </c>
      <c r="C40" s="11" t="s">
        <v>22</v>
      </c>
      <c r="D40" s="12" t="s">
        <v>157</v>
      </c>
      <c r="E40" s="12" t="s">
        <v>150</v>
      </c>
      <c r="F40" s="12" t="s">
        <v>138</v>
      </c>
      <c r="G40" s="13">
        <v>20.5</v>
      </c>
      <c r="H40" s="13">
        <v>20.5</v>
      </c>
      <c r="I40" s="16">
        <f t="shared" si="4"/>
        <v>13325</v>
      </c>
      <c r="J40" s="16">
        <f t="shared" si="5"/>
        <v>546.325</v>
      </c>
      <c r="K40" s="17">
        <v>0.8</v>
      </c>
      <c r="L40" s="16">
        <f t="shared" si="6"/>
        <v>437.06</v>
      </c>
      <c r="M40" s="16">
        <f t="shared" si="7"/>
        <v>109.265</v>
      </c>
      <c r="N40" s="10" t="s">
        <v>158</v>
      </c>
      <c r="O40" s="10" t="s">
        <v>27</v>
      </c>
      <c r="P40" s="9"/>
      <c r="Q40" s="9"/>
    </row>
    <row r="41" s="1" customFormat="1" ht="24" customHeight="1" spans="1:17">
      <c r="A41" s="9">
        <v>34</v>
      </c>
      <c r="B41" s="10" t="s">
        <v>159</v>
      </c>
      <c r="C41" s="11" t="s">
        <v>22</v>
      </c>
      <c r="D41" s="12" t="s">
        <v>160</v>
      </c>
      <c r="E41" s="12" t="s">
        <v>161</v>
      </c>
      <c r="F41" s="12" t="s">
        <v>138</v>
      </c>
      <c r="G41" s="13">
        <v>6.3</v>
      </c>
      <c r="H41" s="13">
        <v>6.3</v>
      </c>
      <c r="I41" s="16">
        <f t="shared" si="4"/>
        <v>4095</v>
      </c>
      <c r="J41" s="16">
        <f t="shared" si="5"/>
        <v>167.895</v>
      </c>
      <c r="K41" s="17">
        <v>0.8</v>
      </c>
      <c r="L41" s="16">
        <f t="shared" si="6"/>
        <v>134.316</v>
      </c>
      <c r="M41" s="16">
        <f t="shared" si="7"/>
        <v>33.579</v>
      </c>
      <c r="N41" s="10" t="s">
        <v>162</v>
      </c>
      <c r="O41" s="10" t="s">
        <v>27</v>
      </c>
      <c r="P41" s="9"/>
      <c r="Q41" s="9"/>
    </row>
    <row r="42" s="1" customFormat="1" ht="24" customHeight="1" spans="1:17">
      <c r="A42" s="9"/>
      <c r="B42" s="14" t="s">
        <v>92</v>
      </c>
      <c r="C42" s="11"/>
      <c r="D42" s="12"/>
      <c r="E42" s="12"/>
      <c r="F42" s="12"/>
      <c r="G42" s="13">
        <f>SUM(G25:G41)</f>
        <v>249.8</v>
      </c>
      <c r="H42" s="13">
        <f>SUM(H25:H41)</f>
        <v>249.8</v>
      </c>
      <c r="I42" s="16">
        <f>SUM(I25:I41)</f>
        <v>162370</v>
      </c>
      <c r="J42" s="16">
        <f>SUM(J25:J41)</f>
        <v>6657.17</v>
      </c>
      <c r="K42" s="17"/>
      <c r="L42" s="16">
        <f>SUM(L25:L41)</f>
        <v>5325.736</v>
      </c>
      <c r="M42" s="16">
        <f>SUM(M25:M41)</f>
        <v>1331.434</v>
      </c>
      <c r="N42" s="10"/>
      <c r="O42" s="10"/>
      <c r="P42" s="9"/>
      <c r="Q42" s="9"/>
    </row>
    <row r="43" s="1" customFormat="1" ht="24" customHeight="1" spans="1:17">
      <c r="A43" s="9">
        <v>35</v>
      </c>
      <c r="B43" s="10" t="s">
        <v>163</v>
      </c>
      <c r="C43" s="11" t="s">
        <v>22</v>
      </c>
      <c r="D43" s="12" t="s">
        <v>164</v>
      </c>
      <c r="E43" s="12" t="s">
        <v>165</v>
      </c>
      <c r="F43" s="12" t="s">
        <v>166</v>
      </c>
      <c r="G43" s="13">
        <v>23.5</v>
      </c>
      <c r="H43" s="13">
        <v>23.5</v>
      </c>
      <c r="I43" s="16">
        <f t="shared" ref="I43:I73" si="8">G43*650</f>
        <v>15275</v>
      </c>
      <c r="J43" s="16">
        <f t="shared" ref="J43:J73" si="9">H43*26.65</f>
        <v>626.275</v>
      </c>
      <c r="K43" s="17">
        <v>0.8</v>
      </c>
      <c r="L43" s="16">
        <f t="shared" ref="L43:L73" si="10">J43*K43</f>
        <v>501.02</v>
      </c>
      <c r="M43" s="16">
        <f t="shared" ref="M43:M73" si="11">J43*0.2</f>
        <v>125.255</v>
      </c>
      <c r="N43" s="10" t="s">
        <v>167</v>
      </c>
      <c r="O43" s="10" t="s">
        <v>27</v>
      </c>
      <c r="P43" s="9"/>
      <c r="Q43" s="9"/>
    </row>
    <row r="44" s="1" customFormat="1" ht="24" customHeight="1" spans="1:17">
      <c r="A44" s="9">
        <v>36</v>
      </c>
      <c r="B44" s="10" t="s">
        <v>168</v>
      </c>
      <c r="C44" s="11" t="s">
        <v>22</v>
      </c>
      <c r="D44" s="12" t="s">
        <v>169</v>
      </c>
      <c r="E44" s="12" t="s">
        <v>170</v>
      </c>
      <c r="F44" s="12" t="s">
        <v>166</v>
      </c>
      <c r="G44" s="13">
        <v>28.2</v>
      </c>
      <c r="H44" s="13">
        <v>28.2</v>
      </c>
      <c r="I44" s="16">
        <f t="shared" si="8"/>
        <v>18330</v>
      </c>
      <c r="J44" s="16">
        <f t="shared" si="9"/>
        <v>751.53</v>
      </c>
      <c r="K44" s="17">
        <v>0.8</v>
      </c>
      <c r="L44" s="16">
        <f t="shared" si="10"/>
        <v>601.224</v>
      </c>
      <c r="M44" s="16">
        <f t="shared" si="11"/>
        <v>150.306</v>
      </c>
      <c r="N44" s="10" t="s">
        <v>121</v>
      </c>
      <c r="O44" s="10" t="s">
        <v>27</v>
      </c>
      <c r="P44" s="9"/>
      <c r="Q44" s="9"/>
    </row>
    <row r="45" s="1" customFormat="1" ht="24" customHeight="1" spans="1:17">
      <c r="A45" s="9">
        <v>37</v>
      </c>
      <c r="B45" s="10" t="s">
        <v>171</v>
      </c>
      <c r="C45" s="11" t="s">
        <v>22</v>
      </c>
      <c r="D45" s="12" t="s">
        <v>172</v>
      </c>
      <c r="E45" s="12" t="s">
        <v>173</v>
      </c>
      <c r="F45" s="12" t="s">
        <v>166</v>
      </c>
      <c r="G45" s="13">
        <v>8.8</v>
      </c>
      <c r="H45" s="13">
        <v>8.8</v>
      </c>
      <c r="I45" s="16">
        <f t="shared" si="8"/>
        <v>5720</v>
      </c>
      <c r="J45" s="16">
        <f t="shared" si="9"/>
        <v>234.52</v>
      </c>
      <c r="K45" s="17">
        <v>0.8</v>
      </c>
      <c r="L45" s="16">
        <f t="shared" si="10"/>
        <v>187.616</v>
      </c>
      <c r="M45" s="16">
        <f t="shared" si="11"/>
        <v>46.904</v>
      </c>
      <c r="N45" s="10" t="s">
        <v>174</v>
      </c>
      <c r="O45" s="10" t="s">
        <v>27</v>
      </c>
      <c r="P45" s="9"/>
      <c r="Q45" s="9"/>
    </row>
    <row r="46" s="1" customFormat="1" ht="24" customHeight="1" spans="1:17">
      <c r="A46" s="9">
        <v>38</v>
      </c>
      <c r="B46" s="10" t="s">
        <v>175</v>
      </c>
      <c r="C46" s="11" t="s">
        <v>22</v>
      </c>
      <c r="D46" s="12" t="s">
        <v>176</v>
      </c>
      <c r="E46" s="12" t="s">
        <v>177</v>
      </c>
      <c r="F46" s="12" t="s">
        <v>166</v>
      </c>
      <c r="G46" s="13">
        <v>14.1</v>
      </c>
      <c r="H46" s="13">
        <v>14.1</v>
      </c>
      <c r="I46" s="16">
        <f t="shared" si="8"/>
        <v>9165</v>
      </c>
      <c r="J46" s="16">
        <f t="shared" si="9"/>
        <v>375.765</v>
      </c>
      <c r="K46" s="17">
        <v>0.8</v>
      </c>
      <c r="L46" s="16">
        <f t="shared" si="10"/>
        <v>300.612</v>
      </c>
      <c r="M46" s="16">
        <f t="shared" si="11"/>
        <v>75.153</v>
      </c>
      <c r="N46" s="10" t="s">
        <v>178</v>
      </c>
      <c r="O46" s="10" t="s">
        <v>27</v>
      </c>
      <c r="P46" s="9"/>
      <c r="Q46" s="9"/>
    </row>
    <row r="47" s="1" customFormat="1" ht="24" customHeight="1" spans="1:17">
      <c r="A47" s="9">
        <v>39</v>
      </c>
      <c r="B47" s="10" t="s">
        <v>179</v>
      </c>
      <c r="C47" s="11" t="s">
        <v>22</v>
      </c>
      <c r="D47" s="12" t="s">
        <v>180</v>
      </c>
      <c r="E47" s="12" t="s">
        <v>181</v>
      </c>
      <c r="F47" s="12" t="s">
        <v>166</v>
      </c>
      <c r="G47" s="13">
        <v>4.7</v>
      </c>
      <c r="H47" s="13">
        <v>4.7</v>
      </c>
      <c r="I47" s="16">
        <f t="shared" si="8"/>
        <v>3055</v>
      </c>
      <c r="J47" s="16">
        <f t="shared" si="9"/>
        <v>125.255</v>
      </c>
      <c r="K47" s="17">
        <v>0.8</v>
      </c>
      <c r="L47" s="16">
        <f t="shared" si="10"/>
        <v>100.204</v>
      </c>
      <c r="M47" s="16">
        <f t="shared" si="11"/>
        <v>25.051</v>
      </c>
      <c r="N47" s="10" t="s">
        <v>182</v>
      </c>
      <c r="O47" s="10" t="s">
        <v>27</v>
      </c>
      <c r="P47" s="9"/>
      <c r="Q47" s="9"/>
    </row>
    <row r="48" s="1" customFormat="1" ht="24" customHeight="1" spans="1:17">
      <c r="A48" s="9">
        <v>40</v>
      </c>
      <c r="B48" s="10" t="s">
        <v>183</v>
      </c>
      <c r="C48" s="11" t="s">
        <v>22</v>
      </c>
      <c r="D48" s="12" t="s">
        <v>184</v>
      </c>
      <c r="E48" s="12" t="s">
        <v>185</v>
      </c>
      <c r="F48" s="12" t="s">
        <v>166</v>
      </c>
      <c r="G48" s="13">
        <v>18.8</v>
      </c>
      <c r="H48" s="13">
        <v>18.8</v>
      </c>
      <c r="I48" s="16">
        <f t="shared" si="8"/>
        <v>12220</v>
      </c>
      <c r="J48" s="16">
        <f t="shared" si="9"/>
        <v>501.02</v>
      </c>
      <c r="K48" s="17">
        <v>0.8</v>
      </c>
      <c r="L48" s="16">
        <f t="shared" si="10"/>
        <v>400.816</v>
      </c>
      <c r="M48" s="16">
        <f t="shared" si="11"/>
        <v>100.204</v>
      </c>
      <c r="N48" s="10" t="s">
        <v>186</v>
      </c>
      <c r="O48" s="10" t="s">
        <v>27</v>
      </c>
      <c r="P48" s="9"/>
      <c r="Q48" s="9"/>
    </row>
    <row r="49" s="1" customFormat="1" ht="24" customHeight="1" spans="1:17">
      <c r="A49" s="9">
        <v>41</v>
      </c>
      <c r="B49" s="10" t="s">
        <v>187</v>
      </c>
      <c r="C49" s="11" t="s">
        <v>22</v>
      </c>
      <c r="D49" s="12" t="s">
        <v>188</v>
      </c>
      <c r="E49" s="12" t="s">
        <v>189</v>
      </c>
      <c r="F49" s="12" t="s">
        <v>190</v>
      </c>
      <c r="G49" s="13">
        <v>27</v>
      </c>
      <c r="H49" s="13">
        <v>27</v>
      </c>
      <c r="I49" s="16">
        <f t="shared" si="8"/>
        <v>17550</v>
      </c>
      <c r="J49" s="16">
        <f t="shared" si="9"/>
        <v>719.55</v>
      </c>
      <c r="K49" s="17">
        <v>0.8</v>
      </c>
      <c r="L49" s="16">
        <f t="shared" si="10"/>
        <v>575.64</v>
      </c>
      <c r="M49" s="16">
        <f t="shared" si="11"/>
        <v>143.91</v>
      </c>
      <c r="N49" s="10" t="s">
        <v>191</v>
      </c>
      <c r="O49" s="10" t="s">
        <v>27</v>
      </c>
      <c r="P49" s="9"/>
      <c r="Q49" s="9"/>
    </row>
    <row r="50" s="1" customFormat="1" ht="24" customHeight="1" spans="1:17">
      <c r="A50" s="9">
        <v>42</v>
      </c>
      <c r="B50" s="10" t="s">
        <v>192</v>
      </c>
      <c r="C50" s="11" t="s">
        <v>22</v>
      </c>
      <c r="D50" s="12" t="s">
        <v>193</v>
      </c>
      <c r="E50" s="12" t="s">
        <v>194</v>
      </c>
      <c r="F50" s="12" t="s">
        <v>190</v>
      </c>
      <c r="G50" s="13">
        <v>24.8</v>
      </c>
      <c r="H50" s="13">
        <v>24.8</v>
      </c>
      <c r="I50" s="16">
        <f t="shared" si="8"/>
        <v>16120</v>
      </c>
      <c r="J50" s="16">
        <f t="shared" si="9"/>
        <v>660.92</v>
      </c>
      <c r="K50" s="17">
        <v>0.8</v>
      </c>
      <c r="L50" s="16">
        <f t="shared" si="10"/>
        <v>528.736</v>
      </c>
      <c r="M50" s="16">
        <f t="shared" si="11"/>
        <v>132.184</v>
      </c>
      <c r="N50" s="10" t="s">
        <v>195</v>
      </c>
      <c r="O50" s="10" t="s">
        <v>27</v>
      </c>
      <c r="P50" s="9"/>
      <c r="Q50" s="9"/>
    </row>
    <row r="51" s="1" customFormat="1" ht="24" customHeight="1" spans="1:17">
      <c r="A51" s="9">
        <v>43</v>
      </c>
      <c r="B51" s="10" t="s">
        <v>196</v>
      </c>
      <c r="C51" s="11" t="s">
        <v>22</v>
      </c>
      <c r="D51" s="12" t="s">
        <v>197</v>
      </c>
      <c r="E51" s="12" t="s">
        <v>198</v>
      </c>
      <c r="F51" s="12" t="s">
        <v>190</v>
      </c>
      <c r="G51" s="13">
        <v>25.6</v>
      </c>
      <c r="H51" s="13">
        <v>25.6</v>
      </c>
      <c r="I51" s="16">
        <f t="shared" si="8"/>
        <v>16640</v>
      </c>
      <c r="J51" s="16">
        <f t="shared" si="9"/>
        <v>682.24</v>
      </c>
      <c r="K51" s="17">
        <v>0.8</v>
      </c>
      <c r="L51" s="16">
        <f t="shared" si="10"/>
        <v>545.792</v>
      </c>
      <c r="M51" s="16">
        <f t="shared" si="11"/>
        <v>136.448</v>
      </c>
      <c r="N51" s="10" t="s">
        <v>199</v>
      </c>
      <c r="O51" s="10" t="s">
        <v>27</v>
      </c>
      <c r="P51" s="9"/>
      <c r="Q51" s="9"/>
    </row>
    <row r="52" s="1" customFormat="1" ht="24" customHeight="1" spans="1:17">
      <c r="A52" s="9">
        <v>44</v>
      </c>
      <c r="B52" s="10" t="s">
        <v>200</v>
      </c>
      <c r="C52" s="11" t="s">
        <v>22</v>
      </c>
      <c r="D52" s="12" t="s">
        <v>201</v>
      </c>
      <c r="E52" s="12" t="s">
        <v>202</v>
      </c>
      <c r="F52" s="12" t="s">
        <v>203</v>
      </c>
      <c r="G52" s="13">
        <v>25</v>
      </c>
      <c r="H52" s="13">
        <v>25</v>
      </c>
      <c r="I52" s="16">
        <f t="shared" si="8"/>
        <v>16250</v>
      </c>
      <c r="J52" s="16">
        <f t="shared" si="9"/>
        <v>666.25</v>
      </c>
      <c r="K52" s="17">
        <v>0.8</v>
      </c>
      <c r="L52" s="16">
        <f t="shared" si="10"/>
        <v>533</v>
      </c>
      <c r="M52" s="16">
        <f t="shared" si="11"/>
        <v>133.25</v>
      </c>
      <c r="N52" s="10" t="s">
        <v>204</v>
      </c>
      <c r="O52" s="10" t="s">
        <v>27</v>
      </c>
      <c r="P52" s="9"/>
      <c r="Q52" s="9"/>
    </row>
    <row r="53" s="1" customFormat="1" ht="24" customHeight="1" spans="1:17">
      <c r="A53" s="9">
        <v>45</v>
      </c>
      <c r="B53" s="10" t="s">
        <v>205</v>
      </c>
      <c r="C53" s="11" t="s">
        <v>22</v>
      </c>
      <c r="D53" s="12" t="s">
        <v>206</v>
      </c>
      <c r="E53" s="12" t="s">
        <v>207</v>
      </c>
      <c r="F53" s="12" t="s">
        <v>203</v>
      </c>
      <c r="G53" s="13">
        <v>6</v>
      </c>
      <c r="H53" s="13">
        <v>6</v>
      </c>
      <c r="I53" s="16">
        <f t="shared" si="8"/>
        <v>3900</v>
      </c>
      <c r="J53" s="16">
        <f t="shared" si="9"/>
        <v>159.9</v>
      </c>
      <c r="K53" s="17">
        <v>0.8</v>
      </c>
      <c r="L53" s="16">
        <f t="shared" si="10"/>
        <v>127.92</v>
      </c>
      <c r="M53" s="16">
        <f t="shared" si="11"/>
        <v>31.98</v>
      </c>
      <c r="N53" s="10" t="s">
        <v>208</v>
      </c>
      <c r="O53" s="10" t="s">
        <v>27</v>
      </c>
      <c r="P53" s="9"/>
      <c r="Q53" s="9"/>
    </row>
    <row r="54" s="1" customFormat="1" ht="24" customHeight="1" spans="1:17">
      <c r="A54" s="9">
        <v>46</v>
      </c>
      <c r="B54" s="10" t="s">
        <v>209</v>
      </c>
      <c r="C54" s="11" t="s">
        <v>22</v>
      </c>
      <c r="D54" s="12" t="s">
        <v>210</v>
      </c>
      <c r="E54" s="12" t="s">
        <v>211</v>
      </c>
      <c r="F54" s="12" t="s">
        <v>203</v>
      </c>
      <c r="G54" s="13">
        <v>10</v>
      </c>
      <c r="H54" s="13">
        <v>10</v>
      </c>
      <c r="I54" s="16">
        <f t="shared" si="8"/>
        <v>6500</v>
      </c>
      <c r="J54" s="16">
        <f t="shared" si="9"/>
        <v>266.5</v>
      </c>
      <c r="K54" s="17">
        <v>0.8</v>
      </c>
      <c r="L54" s="16">
        <f t="shared" si="10"/>
        <v>213.2</v>
      </c>
      <c r="M54" s="16">
        <f t="shared" si="11"/>
        <v>53.3</v>
      </c>
      <c r="N54" s="10" t="s">
        <v>212</v>
      </c>
      <c r="O54" s="10" t="s">
        <v>27</v>
      </c>
      <c r="P54" s="9"/>
      <c r="Q54" s="9"/>
    </row>
    <row r="55" s="1" customFormat="1" ht="24" customHeight="1" spans="1:17">
      <c r="A55" s="9">
        <v>47</v>
      </c>
      <c r="B55" s="10" t="s">
        <v>213</v>
      </c>
      <c r="C55" s="11" t="s">
        <v>22</v>
      </c>
      <c r="D55" s="12" t="s">
        <v>214</v>
      </c>
      <c r="E55" s="12" t="s">
        <v>215</v>
      </c>
      <c r="F55" s="12" t="s">
        <v>203</v>
      </c>
      <c r="G55" s="13">
        <v>35.1</v>
      </c>
      <c r="H55" s="13">
        <v>35.1</v>
      </c>
      <c r="I55" s="16">
        <f t="shared" si="8"/>
        <v>22815</v>
      </c>
      <c r="J55" s="16">
        <f t="shared" si="9"/>
        <v>935.415</v>
      </c>
      <c r="K55" s="17">
        <v>0.8</v>
      </c>
      <c r="L55" s="16">
        <f t="shared" si="10"/>
        <v>748.332</v>
      </c>
      <c r="M55" s="16">
        <f t="shared" si="11"/>
        <v>187.083</v>
      </c>
      <c r="N55" s="10" t="s">
        <v>158</v>
      </c>
      <c r="O55" s="10" t="s">
        <v>27</v>
      </c>
      <c r="P55" s="9"/>
      <c r="Q55" s="9"/>
    </row>
    <row r="56" s="1" customFormat="1" ht="24" customHeight="1" spans="1:17">
      <c r="A56" s="9">
        <v>48</v>
      </c>
      <c r="B56" s="10" t="s">
        <v>216</v>
      </c>
      <c r="C56" s="11" t="s">
        <v>22</v>
      </c>
      <c r="D56" s="12" t="s">
        <v>217</v>
      </c>
      <c r="E56" s="12" t="s">
        <v>218</v>
      </c>
      <c r="F56" s="12" t="s">
        <v>203</v>
      </c>
      <c r="G56" s="13">
        <v>15</v>
      </c>
      <c r="H56" s="13">
        <v>15</v>
      </c>
      <c r="I56" s="16">
        <f t="shared" si="8"/>
        <v>9750</v>
      </c>
      <c r="J56" s="16">
        <f t="shared" si="9"/>
        <v>399.75</v>
      </c>
      <c r="K56" s="17">
        <v>0.8</v>
      </c>
      <c r="L56" s="16">
        <f t="shared" si="10"/>
        <v>319.8</v>
      </c>
      <c r="M56" s="16">
        <f t="shared" si="11"/>
        <v>79.95</v>
      </c>
      <c r="N56" s="10" t="s">
        <v>219</v>
      </c>
      <c r="O56" s="10" t="s">
        <v>27</v>
      </c>
      <c r="P56" s="9"/>
      <c r="Q56" s="9"/>
    </row>
    <row r="57" s="1" customFormat="1" ht="24" customHeight="1" spans="1:17">
      <c r="A57" s="9">
        <v>49</v>
      </c>
      <c r="B57" s="10" t="s">
        <v>220</v>
      </c>
      <c r="C57" s="11" t="s">
        <v>22</v>
      </c>
      <c r="D57" s="12" t="s">
        <v>221</v>
      </c>
      <c r="E57" s="12" t="s">
        <v>222</v>
      </c>
      <c r="F57" s="12" t="s">
        <v>203</v>
      </c>
      <c r="G57" s="13">
        <v>10</v>
      </c>
      <c r="H57" s="13">
        <v>10</v>
      </c>
      <c r="I57" s="16">
        <f t="shared" si="8"/>
        <v>6500</v>
      </c>
      <c r="J57" s="16">
        <f t="shared" si="9"/>
        <v>266.5</v>
      </c>
      <c r="K57" s="17">
        <v>0.8</v>
      </c>
      <c r="L57" s="16">
        <f t="shared" si="10"/>
        <v>213.2</v>
      </c>
      <c r="M57" s="16">
        <f t="shared" si="11"/>
        <v>53.3</v>
      </c>
      <c r="N57" s="10" t="s">
        <v>223</v>
      </c>
      <c r="O57" s="10" t="s">
        <v>27</v>
      </c>
      <c r="P57" s="9"/>
      <c r="Q57" s="9"/>
    </row>
    <row r="58" s="1" customFormat="1" ht="24" customHeight="1" spans="1:17">
      <c r="A58" s="9">
        <v>50</v>
      </c>
      <c r="B58" s="10" t="s">
        <v>224</v>
      </c>
      <c r="C58" s="11" t="s">
        <v>22</v>
      </c>
      <c r="D58" s="12" t="s">
        <v>225</v>
      </c>
      <c r="E58" s="12" t="s">
        <v>226</v>
      </c>
      <c r="F58" s="12" t="s">
        <v>203</v>
      </c>
      <c r="G58" s="13">
        <v>3</v>
      </c>
      <c r="H58" s="13">
        <v>3</v>
      </c>
      <c r="I58" s="16">
        <f t="shared" si="8"/>
        <v>1950</v>
      </c>
      <c r="J58" s="16">
        <f t="shared" si="9"/>
        <v>79.95</v>
      </c>
      <c r="K58" s="17">
        <v>0.8</v>
      </c>
      <c r="L58" s="16">
        <f t="shared" si="10"/>
        <v>63.96</v>
      </c>
      <c r="M58" s="16">
        <f t="shared" si="11"/>
        <v>15.99</v>
      </c>
      <c r="N58" s="10" t="s">
        <v>191</v>
      </c>
      <c r="O58" s="10" t="s">
        <v>27</v>
      </c>
      <c r="P58" s="9"/>
      <c r="Q58" s="9"/>
    </row>
    <row r="59" s="1" customFormat="1" ht="24" customHeight="1" spans="1:17">
      <c r="A59" s="9">
        <v>51</v>
      </c>
      <c r="B59" s="10" t="s">
        <v>227</v>
      </c>
      <c r="C59" s="11" t="s">
        <v>22</v>
      </c>
      <c r="D59" s="12" t="s">
        <v>228</v>
      </c>
      <c r="E59" s="12" t="s">
        <v>229</v>
      </c>
      <c r="F59" s="12" t="s">
        <v>203</v>
      </c>
      <c r="G59" s="13">
        <v>9.8</v>
      </c>
      <c r="H59" s="13">
        <v>9.8</v>
      </c>
      <c r="I59" s="16">
        <f t="shared" si="8"/>
        <v>6370</v>
      </c>
      <c r="J59" s="16">
        <f t="shared" si="9"/>
        <v>261.17</v>
      </c>
      <c r="K59" s="17">
        <v>0.8</v>
      </c>
      <c r="L59" s="16">
        <f t="shared" si="10"/>
        <v>208.936</v>
      </c>
      <c r="M59" s="16">
        <f t="shared" si="11"/>
        <v>52.234</v>
      </c>
      <c r="N59" s="10" t="s">
        <v>230</v>
      </c>
      <c r="O59" s="10" t="s">
        <v>27</v>
      </c>
      <c r="P59" s="9"/>
      <c r="Q59" s="9"/>
    </row>
    <row r="60" s="1" customFormat="1" ht="24" customHeight="1" spans="1:17">
      <c r="A60" s="9"/>
      <c r="B60" s="14" t="s">
        <v>92</v>
      </c>
      <c r="C60" s="11"/>
      <c r="D60" s="12"/>
      <c r="E60" s="12"/>
      <c r="F60" s="12"/>
      <c r="G60" s="13">
        <f>SUM(G43:G59)</f>
        <v>289.4</v>
      </c>
      <c r="H60" s="13">
        <f>SUM(H43:H59)</f>
        <v>289.4</v>
      </c>
      <c r="I60" s="16">
        <f>SUM(I43:I59)</f>
        <v>188110</v>
      </c>
      <c r="J60" s="16">
        <f>SUM(J43:J59)</f>
        <v>7712.51</v>
      </c>
      <c r="K60" s="17"/>
      <c r="L60" s="16">
        <f>SUM(L43:L59)</f>
        <v>6170.008</v>
      </c>
      <c r="M60" s="16">
        <f>SUM(M43:M59)</f>
        <v>1542.502</v>
      </c>
      <c r="N60" s="10"/>
      <c r="O60" s="10"/>
      <c r="P60" s="9"/>
      <c r="Q60" s="9"/>
    </row>
    <row r="61" s="1" customFormat="1" ht="24" customHeight="1" spans="1:17">
      <c r="A61" s="9">
        <v>52</v>
      </c>
      <c r="B61" s="10" t="s">
        <v>231</v>
      </c>
      <c r="C61" s="11" t="s">
        <v>22</v>
      </c>
      <c r="D61" s="12" t="s">
        <v>232</v>
      </c>
      <c r="E61" s="12" t="s">
        <v>233</v>
      </c>
      <c r="F61" s="12" t="s">
        <v>234</v>
      </c>
      <c r="G61" s="13">
        <v>10.5</v>
      </c>
      <c r="H61" s="13">
        <v>10.5</v>
      </c>
      <c r="I61" s="16">
        <f t="shared" ref="I61:I77" si="12">G61*650</f>
        <v>6825</v>
      </c>
      <c r="J61" s="16">
        <f t="shared" ref="J61:J77" si="13">H61*26.65</f>
        <v>279.825</v>
      </c>
      <c r="K61" s="17">
        <v>0.8</v>
      </c>
      <c r="L61" s="16">
        <f t="shared" ref="L61:L77" si="14">J61*K61</f>
        <v>223.86</v>
      </c>
      <c r="M61" s="16">
        <f t="shared" ref="M61:M77" si="15">J61*0.2</f>
        <v>55.965</v>
      </c>
      <c r="N61" s="10" t="s">
        <v>59</v>
      </c>
      <c r="O61" s="10" t="s">
        <v>27</v>
      </c>
      <c r="P61" s="9"/>
      <c r="Q61" s="9"/>
    </row>
    <row r="62" s="1" customFormat="1" ht="24" customHeight="1" spans="1:17">
      <c r="A62" s="9">
        <v>53</v>
      </c>
      <c r="B62" s="10" t="s">
        <v>235</v>
      </c>
      <c r="C62" s="11" t="s">
        <v>22</v>
      </c>
      <c r="D62" s="12" t="s">
        <v>236</v>
      </c>
      <c r="E62" s="12" t="s">
        <v>237</v>
      </c>
      <c r="F62" s="12" t="s">
        <v>234</v>
      </c>
      <c r="G62" s="13">
        <v>13.5</v>
      </c>
      <c r="H62" s="13">
        <v>13.5</v>
      </c>
      <c r="I62" s="16">
        <f t="shared" si="12"/>
        <v>8775</v>
      </c>
      <c r="J62" s="16">
        <f t="shared" si="13"/>
        <v>359.775</v>
      </c>
      <c r="K62" s="17">
        <v>0.8</v>
      </c>
      <c r="L62" s="16">
        <f t="shared" si="14"/>
        <v>287.82</v>
      </c>
      <c r="M62" s="16">
        <f t="shared" si="15"/>
        <v>71.955</v>
      </c>
      <c r="N62" s="10" t="s">
        <v>208</v>
      </c>
      <c r="O62" s="10" t="s">
        <v>27</v>
      </c>
      <c r="P62" s="9"/>
      <c r="Q62" s="9"/>
    </row>
    <row r="63" s="1" customFormat="1" ht="24" customHeight="1" spans="1:17">
      <c r="A63" s="9">
        <v>54</v>
      </c>
      <c r="B63" s="10" t="s">
        <v>238</v>
      </c>
      <c r="C63" s="11" t="s">
        <v>22</v>
      </c>
      <c r="D63" s="12" t="s">
        <v>239</v>
      </c>
      <c r="E63" s="12" t="s">
        <v>240</v>
      </c>
      <c r="F63" s="12" t="s">
        <v>234</v>
      </c>
      <c r="G63" s="13">
        <v>14</v>
      </c>
      <c r="H63" s="13">
        <v>14</v>
      </c>
      <c r="I63" s="16">
        <f t="shared" si="12"/>
        <v>9100</v>
      </c>
      <c r="J63" s="16">
        <f t="shared" si="13"/>
        <v>373.1</v>
      </c>
      <c r="K63" s="17">
        <v>0.8</v>
      </c>
      <c r="L63" s="16">
        <f t="shared" si="14"/>
        <v>298.48</v>
      </c>
      <c r="M63" s="16">
        <f t="shared" si="15"/>
        <v>74.62</v>
      </c>
      <c r="N63" s="10" t="s">
        <v>241</v>
      </c>
      <c r="O63" s="10" t="s">
        <v>27</v>
      </c>
      <c r="P63" s="9"/>
      <c r="Q63" s="9"/>
    </row>
    <row r="64" s="1" customFormat="1" ht="24" customHeight="1" spans="1:17">
      <c r="A64" s="9">
        <v>55</v>
      </c>
      <c r="B64" s="10" t="s">
        <v>242</v>
      </c>
      <c r="C64" s="11" t="s">
        <v>22</v>
      </c>
      <c r="D64" s="12" t="s">
        <v>243</v>
      </c>
      <c r="E64" s="12" t="s">
        <v>244</v>
      </c>
      <c r="F64" s="12" t="s">
        <v>234</v>
      </c>
      <c r="G64" s="13">
        <v>10.5</v>
      </c>
      <c r="H64" s="13">
        <v>10.5</v>
      </c>
      <c r="I64" s="16">
        <f t="shared" si="12"/>
        <v>6825</v>
      </c>
      <c r="J64" s="16">
        <f t="shared" si="13"/>
        <v>279.825</v>
      </c>
      <c r="K64" s="17">
        <v>0.8</v>
      </c>
      <c r="L64" s="16">
        <f t="shared" si="14"/>
        <v>223.86</v>
      </c>
      <c r="M64" s="16">
        <f t="shared" si="15"/>
        <v>55.965</v>
      </c>
      <c r="N64" s="10" t="s">
        <v>245</v>
      </c>
      <c r="O64" s="10" t="s">
        <v>27</v>
      </c>
      <c r="P64" s="9"/>
      <c r="Q64" s="9"/>
    </row>
    <row r="65" s="1" customFormat="1" ht="24" customHeight="1" spans="1:17">
      <c r="A65" s="9">
        <v>56</v>
      </c>
      <c r="B65" s="10" t="s">
        <v>246</v>
      </c>
      <c r="C65" s="11" t="s">
        <v>22</v>
      </c>
      <c r="D65" s="12" t="s">
        <v>247</v>
      </c>
      <c r="E65" s="12" t="s">
        <v>248</v>
      </c>
      <c r="F65" s="12" t="s">
        <v>234</v>
      </c>
      <c r="G65" s="13">
        <v>10.5</v>
      </c>
      <c r="H65" s="13">
        <v>10.5</v>
      </c>
      <c r="I65" s="16">
        <f t="shared" si="12"/>
        <v>6825</v>
      </c>
      <c r="J65" s="16">
        <f t="shared" si="13"/>
        <v>279.825</v>
      </c>
      <c r="K65" s="17">
        <v>0.8</v>
      </c>
      <c r="L65" s="16">
        <f t="shared" si="14"/>
        <v>223.86</v>
      </c>
      <c r="M65" s="16">
        <f t="shared" si="15"/>
        <v>55.965</v>
      </c>
      <c r="N65" s="10" t="s">
        <v>249</v>
      </c>
      <c r="O65" s="10" t="s">
        <v>27</v>
      </c>
      <c r="P65" s="9"/>
      <c r="Q65" s="9"/>
    </row>
    <row r="66" s="1" customFormat="1" ht="24" customHeight="1" spans="1:17">
      <c r="A66" s="9">
        <v>57</v>
      </c>
      <c r="B66" s="10" t="s">
        <v>250</v>
      </c>
      <c r="C66" s="11" t="s">
        <v>22</v>
      </c>
      <c r="D66" s="12" t="s">
        <v>251</v>
      </c>
      <c r="E66" s="12" t="s">
        <v>248</v>
      </c>
      <c r="F66" s="12" t="s">
        <v>234</v>
      </c>
      <c r="G66" s="13">
        <v>7</v>
      </c>
      <c r="H66" s="13">
        <v>7</v>
      </c>
      <c r="I66" s="16">
        <f t="shared" si="12"/>
        <v>4550</v>
      </c>
      <c r="J66" s="16">
        <f t="shared" si="13"/>
        <v>186.55</v>
      </c>
      <c r="K66" s="17">
        <v>0.8</v>
      </c>
      <c r="L66" s="16">
        <f t="shared" si="14"/>
        <v>149.24</v>
      </c>
      <c r="M66" s="16">
        <f t="shared" si="15"/>
        <v>37.31</v>
      </c>
      <c r="N66" s="10" t="s">
        <v>252</v>
      </c>
      <c r="O66" s="10" t="s">
        <v>27</v>
      </c>
      <c r="P66" s="9"/>
      <c r="Q66" s="9"/>
    </row>
    <row r="67" s="1" customFormat="1" ht="24" customHeight="1" spans="1:17">
      <c r="A67" s="9">
        <v>58</v>
      </c>
      <c r="B67" s="10" t="s">
        <v>253</v>
      </c>
      <c r="C67" s="11" t="s">
        <v>22</v>
      </c>
      <c r="D67" s="12" t="s">
        <v>254</v>
      </c>
      <c r="E67" s="12" t="s">
        <v>255</v>
      </c>
      <c r="F67" s="12" t="s">
        <v>234</v>
      </c>
      <c r="G67" s="13">
        <v>15.9</v>
      </c>
      <c r="H67" s="13">
        <v>15.9</v>
      </c>
      <c r="I67" s="16">
        <f t="shared" si="12"/>
        <v>10335</v>
      </c>
      <c r="J67" s="16">
        <f t="shared" si="13"/>
        <v>423.735</v>
      </c>
      <c r="K67" s="17">
        <v>0.8</v>
      </c>
      <c r="L67" s="16">
        <f t="shared" si="14"/>
        <v>338.988</v>
      </c>
      <c r="M67" s="16">
        <f t="shared" si="15"/>
        <v>84.747</v>
      </c>
      <c r="N67" s="10" t="s">
        <v>208</v>
      </c>
      <c r="O67" s="10" t="s">
        <v>27</v>
      </c>
      <c r="P67" s="9"/>
      <c r="Q67" s="9"/>
    </row>
    <row r="68" s="1" customFormat="1" ht="24" customHeight="1" spans="1:17">
      <c r="A68" s="9">
        <v>59</v>
      </c>
      <c r="B68" s="10" t="s">
        <v>256</v>
      </c>
      <c r="C68" s="11" t="s">
        <v>22</v>
      </c>
      <c r="D68" s="12" t="s">
        <v>257</v>
      </c>
      <c r="E68" s="12" t="s">
        <v>258</v>
      </c>
      <c r="F68" s="12" t="s">
        <v>234</v>
      </c>
      <c r="G68" s="13">
        <v>15.2</v>
      </c>
      <c r="H68" s="13">
        <v>15.2</v>
      </c>
      <c r="I68" s="16">
        <f t="shared" si="12"/>
        <v>9880</v>
      </c>
      <c r="J68" s="16">
        <f t="shared" si="13"/>
        <v>405.08</v>
      </c>
      <c r="K68" s="17">
        <v>0.8</v>
      </c>
      <c r="L68" s="16">
        <f t="shared" si="14"/>
        <v>324.064</v>
      </c>
      <c r="M68" s="16">
        <f t="shared" si="15"/>
        <v>81.016</v>
      </c>
      <c r="N68" s="10" t="s">
        <v>259</v>
      </c>
      <c r="O68" s="10" t="s">
        <v>27</v>
      </c>
      <c r="P68" s="9"/>
      <c r="Q68" s="9"/>
    </row>
    <row r="69" s="1" customFormat="1" ht="24" customHeight="1" spans="1:17">
      <c r="A69" s="9">
        <v>60</v>
      </c>
      <c r="B69" s="10" t="s">
        <v>260</v>
      </c>
      <c r="C69" s="11" t="s">
        <v>22</v>
      </c>
      <c r="D69" s="12" t="s">
        <v>261</v>
      </c>
      <c r="E69" s="12" t="s">
        <v>262</v>
      </c>
      <c r="F69" s="12" t="s">
        <v>138</v>
      </c>
      <c r="G69" s="13">
        <v>9.5</v>
      </c>
      <c r="H69" s="13">
        <v>9.5</v>
      </c>
      <c r="I69" s="16">
        <f t="shared" si="12"/>
        <v>6175</v>
      </c>
      <c r="J69" s="16">
        <f t="shared" si="13"/>
        <v>253.175</v>
      </c>
      <c r="K69" s="17">
        <v>0.8</v>
      </c>
      <c r="L69" s="16">
        <f t="shared" si="14"/>
        <v>202.54</v>
      </c>
      <c r="M69" s="16">
        <f t="shared" si="15"/>
        <v>50.635</v>
      </c>
      <c r="N69" s="10" t="s">
        <v>263</v>
      </c>
      <c r="O69" s="10" t="s">
        <v>27</v>
      </c>
      <c r="P69" s="9"/>
      <c r="Q69" s="9"/>
    </row>
    <row r="70" s="1" customFormat="1" ht="24" customHeight="1" spans="1:17">
      <c r="A70" s="9">
        <v>61</v>
      </c>
      <c r="B70" s="10" t="s">
        <v>264</v>
      </c>
      <c r="C70" s="11" t="s">
        <v>22</v>
      </c>
      <c r="D70" s="12" t="s">
        <v>265</v>
      </c>
      <c r="E70" s="12" t="s">
        <v>266</v>
      </c>
      <c r="F70" s="12" t="s">
        <v>138</v>
      </c>
      <c r="G70" s="13">
        <v>9.5</v>
      </c>
      <c r="H70" s="13">
        <v>9.5</v>
      </c>
      <c r="I70" s="16">
        <f t="shared" si="12"/>
        <v>6175</v>
      </c>
      <c r="J70" s="16">
        <f t="shared" si="13"/>
        <v>253.175</v>
      </c>
      <c r="K70" s="17">
        <v>0.8</v>
      </c>
      <c r="L70" s="16">
        <f t="shared" si="14"/>
        <v>202.54</v>
      </c>
      <c r="M70" s="16">
        <f t="shared" si="15"/>
        <v>50.635</v>
      </c>
      <c r="N70" s="10" t="s">
        <v>267</v>
      </c>
      <c r="O70" s="10" t="s">
        <v>27</v>
      </c>
      <c r="P70" s="9"/>
      <c r="Q70" s="9"/>
    </row>
    <row r="71" s="1" customFormat="1" ht="24" customHeight="1" spans="1:17">
      <c r="A71" s="9">
        <v>62</v>
      </c>
      <c r="B71" s="10" t="s">
        <v>268</v>
      </c>
      <c r="C71" s="11" t="s">
        <v>22</v>
      </c>
      <c r="D71" s="12" t="s">
        <v>269</v>
      </c>
      <c r="E71" s="12" t="s">
        <v>270</v>
      </c>
      <c r="F71" s="12" t="s">
        <v>190</v>
      </c>
      <c r="G71" s="13">
        <v>29.9</v>
      </c>
      <c r="H71" s="13">
        <v>29.9</v>
      </c>
      <c r="I71" s="16">
        <f t="shared" si="12"/>
        <v>19435</v>
      </c>
      <c r="J71" s="16">
        <f t="shared" si="13"/>
        <v>796.835</v>
      </c>
      <c r="K71" s="17">
        <v>0.8</v>
      </c>
      <c r="L71" s="16">
        <f t="shared" si="14"/>
        <v>637.468</v>
      </c>
      <c r="M71" s="16">
        <f t="shared" si="15"/>
        <v>159.367</v>
      </c>
      <c r="N71" s="10" t="s">
        <v>230</v>
      </c>
      <c r="O71" s="10" t="s">
        <v>27</v>
      </c>
      <c r="P71" s="9"/>
      <c r="Q71" s="9"/>
    </row>
    <row r="72" s="1" customFormat="1" ht="24" customHeight="1" spans="1:17">
      <c r="A72" s="9">
        <v>63</v>
      </c>
      <c r="B72" s="10" t="s">
        <v>271</v>
      </c>
      <c r="C72" s="11" t="s">
        <v>22</v>
      </c>
      <c r="D72" s="12" t="s">
        <v>272</v>
      </c>
      <c r="E72" s="12" t="s">
        <v>273</v>
      </c>
      <c r="F72" s="12" t="s">
        <v>25</v>
      </c>
      <c r="G72" s="13">
        <v>20.75</v>
      </c>
      <c r="H72" s="13">
        <v>20.75</v>
      </c>
      <c r="I72" s="16">
        <f t="shared" si="12"/>
        <v>13487.5</v>
      </c>
      <c r="J72" s="16">
        <f t="shared" si="13"/>
        <v>552.9875</v>
      </c>
      <c r="K72" s="17">
        <v>0.8</v>
      </c>
      <c r="L72" s="16">
        <f t="shared" si="14"/>
        <v>442.39</v>
      </c>
      <c r="M72" s="16">
        <f t="shared" si="15"/>
        <v>110.5975</v>
      </c>
      <c r="N72" s="10" t="s">
        <v>274</v>
      </c>
      <c r="O72" s="10" t="s">
        <v>27</v>
      </c>
      <c r="P72" s="9"/>
      <c r="Q72" s="9"/>
    </row>
    <row r="73" s="1" customFormat="1" ht="24" customHeight="1" spans="1:17">
      <c r="A73" s="9"/>
      <c r="B73" s="14" t="s">
        <v>92</v>
      </c>
      <c r="C73" s="11"/>
      <c r="D73" s="12"/>
      <c r="E73" s="12"/>
      <c r="F73" s="12"/>
      <c r="G73" s="13">
        <f>SUM(G61:G72)</f>
        <v>166.75</v>
      </c>
      <c r="H73" s="13">
        <f>SUM(H61:H72)</f>
        <v>166.75</v>
      </c>
      <c r="I73" s="16">
        <f>SUM(I61:I72)</f>
        <v>108387.5</v>
      </c>
      <c r="J73" s="16">
        <f>SUM(J61:J72)</f>
        <v>4443.8875</v>
      </c>
      <c r="K73" s="17"/>
      <c r="L73" s="16">
        <f>SUM(L61:L72)</f>
        <v>3555.11</v>
      </c>
      <c r="M73" s="16">
        <f>SUM(M61:M72)</f>
        <v>888.7775</v>
      </c>
      <c r="N73" s="10"/>
      <c r="O73" s="10"/>
      <c r="P73" s="9"/>
      <c r="Q73" s="9"/>
    </row>
    <row r="74" s="1" customFormat="1" ht="24" customHeight="1" spans="1:17">
      <c r="A74" s="9" t="s">
        <v>275</v>
      </c>
      <c r="B74" s="9"/>
      <c r="C74" s="11"/>
      <c r="D74" s="9"/>
      <c r="E74" s="9"/>
      <c r="F74" s="9"/>
      <c r="G74" s="18">
        <f>G73+G60+G42+G24</f>
        <v>926</v>
      </c>
      <c r="H74" s="18">
        <f>G74</f>
        <v>926</v>
      </c>
      <c r="I74" s="16">
        <f>G74*650</f>
        <v>601900</v>
      </c>
      <c r="J74" s="16">
        <f>H74*26.65</f>
        <v>24677.9</v>
      </c>
      <c r="K74" s="17">
        <v>0.8</v>
      </c>
      <c r="L74" s="16">
        <f>J74*K74</f>
        <v>19742.32</v>
      </c>
      <c r="M74" s="16">
        <f>J74*0.2</f>
        <v>4935.58</v>
      </c>
      <c r="N74" s="9"/>
      <c r="O74" s="9"/>
      <c r="P74" s="9"/>
      <c r="Q74" s="9"/>
    </row>
    <row r="75" s="1" customFormat="1" ht="24" customHeight="1" spans="1:17">
      <c r="A75" s="19" t="s">
        <v>276</v>
      </c>
      <c r="B75" s="19"/>
      <c r="C75" s="20"/>
      <c r="D75" s="19"/>
      <c r="E75" s="19"/>
      <c r="F75" s="19"/>
      <c r="G75" s="19"/>
      <c r="H75" s="19"/>
      <c r="I75" s="21"/>
      <c r="J75" s="21"/>
      <c r="K75" s="22"/>
      <c r="L75" s="21"/>
      <c r="M75" s="21"/>
      <c r="N75" s="19"/>
      <c r="O75" s="19"/>
      <c r="P75" s="19"/>
      <c r="Q75" s="19"/>
    </row>
  </sheetData>
  <mergeCells count="6">
    <mergeCell ref="A1:D1"/>
    <mergeCell ref="A2:Q2"/>
    <mergeCell ref="A3:Q3"/>
    <mergeCell ref="A4:Q4"/>
    <mergeCell ref="A5:Q5"/>
    <mergeCell ref="A74:B74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