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<sst xmlns="http://schemas.openxmlformats.org/spreadsheetml/2006/main" count="73" uniqueCount="60">
  <si>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</si>
  <si>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052321110008160105000030 号投保单的组成部分，请您如实、详细填写，签字确认前，请仔细阅读扉页提示内容。</t>
  </si>
  <si>
    <t>投保组织者：  盘锦市双台子区统一镇后腰村民委员会    投保险种： 水稻保险  投保作物：中稻  所在村名：双台子区统一镇后腰村</t>
  </si>
  <si>
    <t>投保人： 盘锦市双台子区统一镇后腰村钟仁年等7户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</si>
  <si>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</si>
  <si>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</si>
  <si>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</si>
  <si>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</si>
  <si>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</si>
  <si>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</si>
  <si>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</si>
  <si>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</si>
  <si>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</si>
  <si>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</si>
  <si>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</si>
  <si>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</si>
  <si>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</si>
  <si>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</si>
  <si>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</si>
  <si>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</si>
  <si>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</si>
  <si>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钟仁年</t>
  </si>
  <si>
    <t>统一镇后腰村</t>
  </si>
  <si>
    <t>211111197403****14</t>
  </si>
  <si>
    <t>13998****96</t>
  </si>
  <si>
    <t>后腰村二组</t>
  </si>
  <si>
    <t>6210260500102****18</t>
  </si>
  <si>
    <t>盘锦农村商业银行股份有限公司</t>
  </si>
  <si>
    <t>张树学</t>
  </si>
  <si>
    <t>211111195208****16</t>
  </si>
  <si>
    <t>35893****</t>
  </si>
  <si>
    <t>后腰村五组</t>
  </si>
  <si>
    <t>6210260500102****42</t>
  </si>
  <si>
    <t>李彩云</t>
  </si>
  <si>
    <t>211111196310****44</t>
  </si>
  <si>
    <t>15842****20</t>
  </si>
  <si>
    <t>6210260500102****55</t>
  </si>
  <si>
    <t>史万青</t>
  </si>
  <si>
    <t>211111196212****55</t>
  </si>
  <si>
    <t>15542****72</t>
  </si>
  <si>
    <t>后腰村七组</t>
  </si>
  <si>
    <t>6214493006800****00</t>
  </si>
  <si>
    <t>魏宏亮</t>
  </si>
  <si>
    <t>211122197712****11</t>
  </si>
  <si>
    <t>15204****86</t>
  </si>
  <si>
    <t>后腰村四组</t>
  </si>
  <si>
    <t>6214490866817****64</t>
  </si>
  <si>
    <t>王久付</t>
  </si>
  <si>
    <t>211111195402****19</t>
  </si>
  <si>
    <t>15142****32</t>
  </si>
  <si>
    <t>后腰村九组</t>
  </si>
  <si>
    <t>5826000000514****</t>
  </si>
  <si>
    <t>窦玲玲</t>
  </si>
  <si>
    <t>211122198403****25</t>
  </si>
  <si>
    <t>13514****33</t>
  </si>
  <si>
    <t>后腰村一组</t>
  </si>
  <si>
    <t>6214490866801****29</t>
  </si>
  <si>
    <r>
      <rPr>
        <sz val="9"/>
        <color rgb="FF000000"/>
        <rFont val="宋体"/>
        <charset val="134"/>
      </rPr>
      <t>单页小计</t>
    </r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</si>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</sst>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topLeftCell="D1" workbookViewId="0">
      <selection activeCell="J18" sqref="J18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6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20</v>
      </c>
      <c r="H7" s="13">
        <v>20</v>
      </c>
      <c r="I7" s="19">
        <f t="shared" ref="I7:I13" si="0">G7*650</f>
        <v>13000</v>
      </c>
      <c r="J7" s="19">
        <f t="shared" ref="J7:J13" si="1">H7*26.65</f>
        <v>533</v>
      </c>
      <c r="K7" s="20">
        <v>0.8</v>
      </c>
      <c r="L7" s="19">
        <f t="shared" ref="L7:L13" si="2">J7*K7</f>
        <v>426.4</v>
      </c>
      <c r="M7" s="19">
        <f t="shared" ref="M7:M13" si="3">J7*0.2</f>
        <v>106.6</v>
      </c>
      <c r="N7" s="10" t="s">
        <v>26</v>
      </c>
      <c r="O7" s="10" t="s">
        <v>27</v>
      </c>
      <c r="P7" s="9"/>
      <c r="Q7" s="9"/>
    </row>
    <row r="8" s="1" customFormat="1" ht="26" customHeight="1" spans="1:17">
      <c r="A8" s="9">
        <v>2</v>
      </c>
      <c r="B8" s="10" t="s">
        <v>28</v>
      </c>
      <c r="C8" s="11" t="s">
        <v>22</v>
      </c>
      <c r="D8" s="12" t="s">
        <v>29</v>
      </c>
      <c r="E8" s="12" t="s">
        <v>30</v>
      </c>
      <c r="F8" s="12" t="s">
        <v>31</v>
      </c>
      <c r="G8" s="13">
        <v>16</v>
      </c>
      <c r="H8" s="13">
        <v>16</v>
      </c>
      <c r="I8" s="19">
        <f t="shared" si="0"/>
        <v>10400</v>
      </c>
      <c r="J8" s="19">
        <f t="shared" si="1"/>
        <v>426.4</v>
      </c>
      <c r="K8" s="20">
        <v>0.8</v>
      </c>
      <c r="L8" s="19">
        <f t="shared" si="2"/>
        <v>341.12</v>
      </c>
      <c r="M8" s="19">
        <f t="shared" si="3"/>
        <v>85.28</v>
      </c>
      <c r="N8" s="10" t="s">
        <v>32</v>
      </c>
      <c r="O8" s="10" t="s">
        <v>27</v>
      </c>
      <c r="P8" s="9"/>
      <c r="Q8" s="9"/>
    </row>
    <row r="9" s="1" customFormat="1" ht="26" customHeight="1" spans="1:17">
      <c r="A9" s="9">
        <v>3</v>
      </c>
      <c r="B9" s="10" t="s">
        <v>33</v>
      </c>
      <c r="C9" s="11" t="s">
        <v>22</v>
      </c>
      <c r="D9" s="12" t="s">
        <v>34</v>
      </c>
      <c r="E9" s="12" t="s">
        <v>35</v>
      </c>
      <c r="F9" s="12" t="s">
        <v>31</v>
      </c>
      <c r="G9" s="13">
        <v>16</v>
      </c>
      <c r="H9" s="13">
        <v>16</v>
      </c>
      <c r="I9" s="19">
        <f t="shared" si="0"/>
        <v>10400</v>
      </c>
      <c r="J9" s="19">
        <f t="shared" si="1"/>
        <v>426.4</v>
      </c>
      <c r="K9" s="20">
        <v>0.8</v>
      </c>
      <c r="L9" s="19">
        <f t="shared" si="2"/>
        <v>341.12</v>
      </c>
      <c r="M9" s="19">
        <f t="shared" si="3"/>
        <v>85.28</v>
      </c>
      <c r="N9" s="10" t="s">
        <v>36</v>
      </c>
      <c r="O9" s="10" t="s">
        <v>27</v>
      </c>
      <c r="P9" s="9"/>
      <c r="Q9" s="9"/>
    </row>
    <row r="10" s="1" customFormat="1" ht="26" customHeight="1" spans="1:17">
      <c r="A10" s="9">
        <v>4</v>
      </c>
      <c r="B10" s="10" t="s">
        <v>37</v>
      </c>
      <c r="C10" s="11" t="s">
        <v>22</v>
      </c>
      <c r="D10" s="12" t="s">
        <v>38</v>
      </c>
      <c r="E10" s="12" t="s">
        <v>39</v>
      </c>
      <c r="F10" s="12" t="s">
        <v>40</v>
      </c>
      <c r="G10" s="13">
        <v>14</v>
      </c>
      <c r="H10" s="13">
        <v>14</v>
      </c>
      <c r="I10" s="19">
        <f t="shared" si="0"/>
        <v>9100</v>
      </c>
      <c r="J10" s="19">
        <f t="shared" si="1"/>
        <v>373.1</v>
      </c>
      <c r="K10" s="20">
        <v>0.8</v>
      </c>
      <c r="L10" s="19">
        <f t="shared" si="2"/>
        <v>298.48</v>
      </c>
      <c r="M10" s="19">
        <f t="shared" si="3"/>
        <v>74.62</v>
      </c>
      <c r="N10" s="10" t="s">
        <v>41</v>
      </c>
      <c r="O10" s="10" t="s">
        <v>27</v>
      </c>
      <c r="P10" s="9"/>
      <c r="Q10" s="9"/>
    </row>
    <row r="11" s="1" customFormat="1" ht="26" customHeight="1" spans="1:17">
      <c r="A11" s="9">
        <v>5</v>
      </c>
      <c r="B11" s="10" t="s">
        <v>42</v>
      </c>
      <c r="C11" s="11" t="s">
        <v>22</v>
      </c>
      <c r="D11" s="12" t="s">
        <v>43</v>
      </c>
      <c r="E11" s="12" t="s">
        <v>44</v>
      </c>
      <c r="F11" s="12" t="s">
        <v>45</v>
      </c>
      <c r="G11" s="13">
        <v>24</v>
      </c>
      <c r="H11" s="13">
        <v>24</v>
      </c>
      <c r="I11" s="19">
        <f t="shared" si="0"/>
        <v>15600</v>
      </c>
      <c r="J11" s="19">
        <f t="shared" si="1"/>
        <v>639.6</v>
      </c>
      <c r="K11" s="20">
        <v>0.8</v>
      </c>
      <c r="L11" s="19">
        <f t="shared" si="2"/>
        <v>511.68</v>
      </c>
      <c r="M11" s="19">
        <f t="shared" si="3"/>
        <v>127.92</v>
      </c>
      <c r="N11" s="10" t="s">
        <v>46</v>
      </c>
      <c r="O11" s="10" t="s">
        <v>27</v>
      </c>
      <c r="P11" s="9"/>
      <c r="Q11" s="9"/>
    </row>
    <row r="12" s="1" customFormat="1" ht="26" customHeight="1" spans="1:17">
      <c r="A12" s="9">
        <v>6</v>
      </c>
      <c r="B12" s="10" t="s">
        <v>47</v>
      </c>
      <c r="C12" s="11" t="s">
        <v>22</v>
      </c>
      <c r="D12" s="12" t="s">
        <v>48</v>
      </c>
      <c r="E12" s="12" t="s">
        <v>49</v>
      </c>
      <c r="F12" s="12" t="s">
        <v>50</v>
      </c>
      <c r="G12" s="13">
        <v>26</v>
      </c>
      <c r="H12" s="13">
        <v>26</v>
      </c>
      <c r="I12" s="19">
        <f t="shared" si="0"/>
        <v>16900</v>
      </c>
      <c r="J12" s="19">
        <f t="shared" si="1"/>
        <v>692.9</v>
      </c>
      <c r="K12" s="20">
        <v>0.8</v>
      </c>
      <c r="L12" s="19">
        <f t="shared" si="2"/>
        <v>554.32</v>
      </c>
      <c r="M12" s="19">
        <f t="shared" si="3"/>
        <v>138.58</v>
      </c>
      <c r="N12" s="10" t="s">
        <v>51</v>
      </c>
      <c r="O12" s="10" t="s">
        <v>27</v>
      </c>
      <c r="P12" s="9"/>
      <c r="Q12" s="9"/>
    </row>
    <row r="13" s="1" customFormat="1" ht="26" customHeight="1" spans="1:17">
      <c r="A13" s="9">
        <v>7</v>
      </c>
      <c r="B13" s="10" t="s">
        <v>52</v>
      </c>
      <c r="C13" s="11" t="s">
        <v>22</v>
      </c>
      <c r="D13" s="12" t="s">
        <v>53</v>
      </c>
      <c r="E13" s="12" t="s">
        <v>54</v>
      </c>
      <c r="F13" s="12" t="s">
        <v>55</v>
      </c>
      <c r="G13" s="13">
        <v>15</v>
      </c>
      <c r="H13" s="13">
        <v>15</v>
      </c>
      <c r="I13" s="19">
        <f t="shared" si="0"/>
        <v>9750</v>
      </c>
      <c r="J13" s="19">
        <f t="shared" si="1"/>
        <v>399.75</v>
      </c>
      <c r="K13" s="20">
        <v>0.8</v>
      </c>
      <c r="L13" s="19">
        <f t="shared" si="2"/>
        <v>319.8</v>
      </c>
      <c r="M13" s="19">
        <f t="shared" si="3"/>
        <v>79.95</v>
      </c>
      <c r="N13" s="10" t="s">
        <v>56</v>
      </c>
      <c r="O13" s="10" t="s">
        <v>27</v>
      </c>
      <c r="P13" s="9"/>
      <c r="Q13" s="9"/>
    </row>
    <row r="14" s="1" customFormat="1" ht="26" customHeight="1" spans="1:17">
      <c r="A14" s="9"/>
      <c r="B14" s="14" t="s">
        <v>57</v>
      </c>
      <c r="C14" s="11"/>
      <c r="D14" s="12"/>
      <c r="E14" s="12"/>
      <c r="F14" s="12"/>
      <c r="G14" s="15">
        <f>SUM(G7:G13)</f>
        <v>131</v>
      </c>
      <c r="H14" s="15">
        <f>SUM(H7:H13)</f>
        <v>131</v>
      </c>
      <c r="I14" s="19">
        <f>SUM(I7:I13)</f>
        <v>85150</v>
      </c>
      <c r="J14" s="19">
        <f>SUM(J7:J13)</f>
        <v>3491.15</v>
      </c>
      <c r="K14" s="20"/>
      <c r="L14" s="19">
        <f>SUM(L7:L13)</f>
        <v>2792.92</v>
      </c>
      <c r="M14" s="19">
        <f>SUM(M7:M13)</f>
        <v>698.23</v>
      </c>
      <c r="N14" s="10"/>
      <c r="O14" s="10"/>
      <c r="P14" s="9"/>
      <c r="Q14" s="9"/>
    </row>
    <row r="15" s="1" customFormat="1" ht="26" customHeight="1" spans="1:17">
      <c r="A15" s="9" t="s">
        <v>58</v>
      </c>
      <c r="B15" s="9"/>
      <c r="C15" s="11"/>
      <c r="D15" s="9"/>
      <c r="E15" s="9"/>
      <c r="F15" s="9"/>
      <c r="G15" s="16">
        <f>G14</f>
        <v>131</v>
      </c>
      <c r="H15" s="16">
        <f>G15</f>
        <v>131</v>
      </c>
      <c r="I15" s="19">
        <f>G15*650</f>
        <v>85150</v>
      </c>
      <c r="J15" s="19">
        <f>H15*26.65</f>
        <v>3491.15</v>
      </c>
      <c r="K15" s="20"/>
      <c r="L15" s="19">
        <f>J15*0.8</f>
        <v>2792.92</v>
      </c>
      <c r="M15" s="19">
        <f>J15*0.2</f>
        <v>698.23</v>
      </c>
      <c r="N15" s="9"/>
      <c r="O15" s="9"/>
      <c r="P15" s="9"/>
      <c r="Q15" s="9"/>
    </row>
    <row r="16" s="1" customFormat="1" ht="24" customHeight="1" spans="1:17">
      <c r="A16" s="17" t="s">
        <v>59</v>
      </c>
      <c r="B16" s="17"/>
      <c r="C16" s="18"/>
      <c r="D16" s="17"/>
      <c r="E16" s="17"/>
      <c r="F16" s="17"/>
      <c r="G16" s="17"/>
      <c r="H16" s="17"/>
      <c r="I16" s="21"/>
      <c r="J16" s="21"/>
      <c r="K16" s="22"/>
      <c r="L16" s="21"/>
      <c r="M16" s="21"/>
      <c r="N16" s="17"/>
      <c r="O16" s="17"/>
      <c r="P16" s="17"/>
      <c r="Q16" s="17"/>
    </row>
  </sheetData>
  <mergeCells count="6">
    <mergeCell ref="A1:D1"/>
    <mergeCell ref="A2:Q2"/>
    <mergeCell ref="A3:Q3"/>
    <mergeCell ref="A4:Q4"/>
    <mergeCell ref="A5:Q5"/>
    <mergeCell ref="A15:B15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