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<sst xmlns="http://schemas.openxmlformats.org/spreadsheetml/2006/main" count="101" uniqueCount="74">
  <si>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</si>
  <si>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052321110303160105000006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</si>
  <si>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辽宁省盘锦市兴隆台区兴海街道东跃村民委员会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所在村名：盘锦市兴隆台区兴海街道东跃村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</si>
  <si>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辽宁省盘锦市兴隆台区兴海街道东跃村苏洪岐等11户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</si>
  <si>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</si>
  <si>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</si>
  <si>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</si>
  <si>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</si>
  <si>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</si>
  <si>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</si>
  <si>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</si>
  <si>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</si>
  <si>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</si>
  <si>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</si>
  <si>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</si>
  <si>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</si>
  <si>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</si>
  <si>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</si>
  <si>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</si>
  <si>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</si>
  <si>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</si>
  <si>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苏洪岐</t>
  </si>
  <si>
    <t>兴海街道东跃村</t>
  </si>
  <si>
    <t>211103196304****14</t>
  </si>
  <si>
    <t>13842****62</t>
  </si>
  <si>
    <t>东跃村二组</t>
  </si>
  <si>
    <t>5951110101******20</t>
  </si>
  <si>
    <t>农商银行</t>
  </si>
  <si>
    <t>胡民</t>
  </si>
  <si>
    <t>211103197210****18</t>
  </si>
  <si>
    <t>13065****36</t>
  </si>
  <si>
    <t>东跃村五组</t>
  </si>
  <si>
    <t>5951110101******52</t>
  </si>
  <si>
    <t>吕长军</t>
  </si>
  <si>
    <t>211103196208****15</t>
  </si>
  <si>
    <t>13184****83</t>
  </si>
  <si>
    <t>东跃村一组</t>
  </si>
  <si>
    <t>5951110101******32</t>
  </si>
  <si>
    <t>徐浩</t>
  </si>
  <si>
    <t>211103198709****5X</t>
  </si>
  <si>
    <t>13909****97</t>
  </si>
  <si>
    <t>6210260500******529</t>
  </si>
  <si>
    <t>李在文</t>
  </si>
  <si>
    <t>211103196402****10</t>
  </si>
  <si>
    <t>18742****99</t>
  </si>
  <si>
    <t>5951110101******37</t>
  </si>
  <si>
    <t>李在平</t>
  </si>
  <si>
    <t>211103197310****12</t>
  </si>
  <si>
    <t>15142****33</t>
  </si>
  <si>
    <t>5951110101******33</t>
  </si>
  <si>
    <t>李长宏</t>
  </si>
  <si>
    <t>211103196603****12</t>
  </si>
  <si>
    <t>13898****20</t>
  </si>
  <si>
    <t>5951110101******61</t>
  </si>
  <si>
    <t>李长如</t>
  </si>
  <si>
    <t>211103196209****57</t>
  </si>
  <si>
    <t>15842****19</t>
  </si>
  <si>
    <t>6214493006******111</t>
  </si>
  <si>
    <t>张洪彬</t>
  </si>
  <si>
    <t>211103197404****35</t>
  </si>
  <si>
    <t>13050****43</t>
  </si>
  <si>
    <t>东跃村三组</t>
  </si>
  <si>
    <t>5951110101******70</t>
  </si>
  <si>
    <t>李春</t>
  </si>
  <si>
    <t>211103197306****1X</t>
  </si>
  <si>
    <t>18342****66</t>
  </si>
  <si>
    <t>5951110101******86</t>
  </si>
  <si>
    <t>裴昌明</t>
  </si>
  <si>
    <t>211103196804****5X</t>
  </si>
  <si>
    <t>13008****09</t>
  </si>
  <si>
    <t>5951110101******92</t>
  </si>
  <si>
    <t>单页小计</t>
  </si>
  <si>
    <t>合计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</si>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</sst>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3" applyNumberFormat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3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7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20"/>
  <sheetViews>
    <sheetView tabSelected="1" zoomScale="90" zoomScaleNormal="90" topLeftCell="A4" workbookViewId="0">
      <selection activeCell="AA24" sqref="AA24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5.13333333333333" style="3" customWidth="1"/>
    <col min="22" max="22" width="4.05833333333333" style="3" customWidth="1"/>
    <col min="23" max="23" width="3.2" style="3" customWidth="1"/>
    <col min="24" max="24" width="3.75" style="3" customWidth="1"/>
    <col min="25" max="25" width="6.25" style="3" customWidth="1"/>
    <col min="26" max="26" width="3.625" style="3" customWidth="1"/>
    <col min="27" max="27" width="5.69166666666667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9"/>
      <c r="AE1" s="19"/>
      <c r="AF1" s="19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4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0"/>
      <c r="AE2" s="20"/>
      <c r="AF2" s="20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5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1"/>
      <c r="AE3" s="21"/>
      <c r="AF3" s="2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6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2"/>
      <c r="AE4" s="22"/>
      <c r="AF4" s="22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3"/>
      <c r="AE5" s="23"/>
      <c r="AF5" s="2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4" t="s">
        <v>13</v>
      </c>
      <c r="AA6" s="25"/>
      <c r="AB6" s="24" t="s">
        <v>14</v>
      </c>
      <c r="AC6" s="25"/>
      <c r="AD6" s="26" t="s">
        <v>15</v>
      </c>
      <c r="AE6" s="27"/>
      <c r="AF6" s="18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7" t="s">
        <v>20</v>
      </c>
    </row>
    <row r="7" s="1" customFormat="1" ht="2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14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8">
        <v>42.1</v>
      </c>
      <c r="U7" s="18"/>
      <c r="V7" s="18">
        <v>42.1</v>
      </c>
      <c r="W7" s="18"/>
      <c r="X7" s="18">
        <f>T7*650</f>
        <v>27365</v>
      </c>
      <c r="Y7" s="18"/>
      <c r="Z7" s="18">
        <f>T7*26.65</f>
        <v>1121.965</v>
      </c>
      <c r="AA7" s="18"/>
      <c r="AB7" s="28">
        <v>0.8</v>
      </c>
      <c r="AC7" s="14"/>
      <c r="AD7" s="29">
        <f>Z7*0.8</f>
        <v>897.572</v>
      </c>
      <c r="AE7" s="27"/>
      <c r="AF7" s="18">
        <f>Z7*0.2</f>
        <v>224.393</v>
      </c>
      <c r="AG7" s="14"/>
      <c r="AH7" s="31" t="s">
        <v>26</v>
      </c>
      <c r="AI7" s="31"/>
      <c r="AJ7" s="31"/>
      <c r="AK7" s="31"/>
      <c r="AL7" s="31"/>
      <c r="AM7" s="31"/>
      <c r="AN7" s="14" t="s">
        <v>27</v>
      </c>
      <c r="AO7" s="14"/>
      <c r="AP7" s="14"/>
      <c r="AQ7" s="14"/>
      <c r="AR7" s="14"/>
      <c r="AS7" s="24"/>
      <c r="AT7" s="38"/>
    </row>
    <row r="8" s="1" customFormat="1" ht="24" customHeight="1" spans="1:46">
      <c r="A8" s="14">
        <v>2</v>
      </c>
      <c r="B8" s="14" t="s">
        <v>28</v>
      </c>
      <c r="C8" s="14"/>
      <c r="D8" s="14"/>
      <c r="E8" s="15" t="s">
        <v>22</v>
      </c>
      <c r="F8" s="15"/>
      <c r="G8" s="15"/>
      <c r="H8" s="15"/>
      <c r="I8" s="15"/>
      <c r="J8" s="14" t="s">
        <v>29</v>
      </c>
      <c r="K8" s="14"/>
      <c r="L8" s="14"/>
      <c r="M8" s="14"/>
      <c r="N8" s="14" t="s">
        <v>30</v>
      </c>
      <c r="O8" s="14"/>
      <c r="P8" s="14"/>
      <c r="Q8" s="14"/>
      <c r="R8" s="14" t="s">
        <v>31</v>
      </c>
      <c r="S8" s="14"/>
      <c r="T8" s="18">
        <v>52.4</v>
      </c>
      <c r="U8" s="18"/>
      <c r="V8" s="18">
        <v>52.4</v>
      </c>
      <c r="W8" s="18"/>
      <c r="X8" s="18">
        <f t="shared" ref="X8:X19" si="0">T8*650</f>
        <v>34060</v>
      </c>
      <c r="Y8" s="18"/>
      <c r="Z8" s="18">
        <f t="shared" ref="Z8:Z19" si="1">T8*26.65</f>
        <v>1396.46</v>
      </c>
      <c r="AA8" s="18"/>
      <c r="AB8" s="28">
        <v>0.8</v>
      </c>
      <c r="AC8" s="14"/>
      <c r="AD8" s="29">
        <f t="shared" ref="AD8:AD19" si="2">Z8*0.8</f>
        <v>1117.168</v>
      </c>
      <c r="AE8" s="27"/>
      <c r="AF8" s="18">
        <f t="shared" ref="AF8:AF19" si="3">Z8*0.2</f>
        <v>279.292</v>
      </c>
      <c r="AG8" s="14"/>
      <c r="AH8" s="31" t="s">
        <v>32</v>
      </c>
      <c r="AI8" s="31"/>
      <c r="AJ8" s="31"/>
      <c r="AK8" s="31"/>
      <c r="AL8" s="31"/>
      <c r="AM8" s="31"/>
      <c r="AN8" s="14" t="s">
        <v>27</v>
      </c>
      <c r="AO8" s="14"/>
      <c r="AP8" s="14"/>
      <c r="AQ8" s="14"/>
      <c r="AR8" s="14"/>
      <c r="AS8" s="24"/>
      <c r="AT8" s="38"/>
    </row>
    <row r="9" s="1" customFormat="1" ht="24" customHeight="1" spans="1:46">
      <c r="A9" s="14">
        <v>3</v>
      </c>
      <c r="B9" s="14" t="s">
        <v>33</v>
      </c>
      <c r="C9" s="14"/>
      <c r="D9" s="14"/>
      <c r="E9" s="15" t="s">
        <v>22</v>
      </c>
      <c r="F9" s="15"/>
      <c r="G9" s="15"/>
      <c r="H9" s="15"/>
      <c r="I9" s="15"/>
      <c r="J9" s="14" t="s">
        <v>34</v>
      </c>
      <c r="K9" s="14"/>
      <c r="L9" s="14"/>
      <c r="M9" s="14"/>
      <c r="N9" s="14" t="s">
        <v>35</v>
      </c>
      <c r="O9" s="14"/>
      <c r="P9" s="14"/>
      <c r="Q9" s="14"/>
      <c r="R9" s="14" t="s">
        <v>36</v>
      </c>
      <c r="S9" s="14"/>
      <c r="T9" s="18">
        <v>26.2</v>
      </c>
      <c r="U9" s="18"/>
      <c r="V9" s="18">
        <v>26.2</v>
      </c>
      <c r="W9" s="18"/>
      <c r="X9" s="18">
        <f t="shared" si="0"/>
        <v>17030</v>
      </c>
      <c r="Y9" s="18"/>
      <c r="Z9" s="18">
        <f t="shared" si="1"/>
        <v>698.23</v>
      </c>
      <c r="AA9" s="18"/>
      <c r="AB9" s="28">
        <v>0.8</v>
      </c>
      <c r="AC9" s="14"/>
      <c r="AD9" s="29">
        <f t="shared" si="2"/>
        <v>558.584</v>
      </c>
      <c r="AE9" s="27"/>
      <c r="AF9" s="18">
        <f t="shared" si="3"/>
        <v>139.646</v>
      </c>
      <c r="AG9" s="14"/>
      <c r="AH9" s="31" t="s">
        <v>37</v>
      </c>
      <c r="AI9" s="31"/>
      <c r="AJ9" s="31"/>
      <c r="AK9" s="31"/>
      <c r="AL9" s="31"/>
      <c r="AM9" s="31"/>
      <c r="AN9" s="14" t="s">
        <v>27</v>
      </c>
      <c r="AO9" s="14"/>
      <c r="AP9" s="14"/>
      <c r="AQ9" s="14"/>
      <c r="AR9" s="14"/>
      <c r="AS9" s="24"/>
      <c r="AT9" s="39"/>
    </row>
    <row r="10" s="1" customFormat="1" ht="24" customHeight="1" spans="1:46">
      <c r="A10" s="14">
        <v>4</v>
      </c>
      <c r="B10" s="14" t="s">
        <v>38</v>
      </c>
      <c r="C10" s="14"/>
      <c r="D10" s="14"/>
      <c r="E10" s="15" t="s">
        <v>22</v>
      </c>
      <c r="F10" s="15"/>
      <c r="G10" s="15"/>
      <c r="H10" s="15"/>
      <c r="I10" s="15"/>
      <c r="J10" s="14" t="s">
        <v>39</v>
      </c>
      <c r="K10" s="14"/>
      <c r="L10" s="14"/>
      <c r="M10" s="14"/>
      <c r="N10" s="14" t="s">
        <v>40</v>
      </c>
      <c r="O10" s="14"/>
      <c r="P10" s="14"/>
      <c r="Q10" s="14"/>
      <c r="R10" s="14" t="s">
        <v>31</v>
      </c>
      <c r="S10" s="14"/>
      <c r="T10" s="18">
        <v>36.75</v>
      </c>
      <c r="U10" s="18"/>
      <c r="V10" s="18">
        <v>36.75</v>
      </c>
      <c r="W10" s="18"/>
      <c r="X10" s="18">
        <f t="shared" si="0"/>
        <v>23887.5</v>
      </c>
      <c r="Y10" s="18"/>
      <c r="Z10" s="18">
        <f t="shared" si="1"/>
        <v>979.3875</v>
      </c>
      <c r="AA10" s="18"/>
      <c r="AB10" s="28">
        <v>0.8</v>
      </c>
      <c r="AC10" s="14"/>
      <c r="AD10" s="29">
        <f t="shared" si="2"/>
        <v>783.51</v>
      </c>
      <c r="AE10" s="27"/>
      <c r="AF10" s="18">
        <f t="shared" si="3"/>
        <v>195.8775</v>
      </c>
      <c r="AG10" s="14"/>
      <c r="AH10" s="31" t="s">
        <v>41</v>
      </c>
      <c r="AI10" s="31"/>
      <c r="AJ10" s="31"/>
      <c r="AK10" s="31"/>
      <c r="AL10" s="31"/>
      <c r="AM10" s="31"/>
      <c r="AN10" s="14" t="s">
        <v>27</v>
      </c>
      <c r="AO10" s="14"/>
      <c r="AP10" s="14"/>
      <c r="AQ10" s="40"/>
      <c r="AR10" s="40"/>
      <c r="AS10" s="41"/>
      <c r="AT10" s="42"/>
    </row>
    <row r="11" s="1" customFormat="1" ht="24" customHeight="1" spans="1:46">
      <c r="A11" s="14">
        <v>5</v>
      </c>
      <c r="B11" s="14" t="s">
        <v>42</v>
      </c>
      <c r="C11" s="14"/>
      <c r="D11" s="14"/>
      <c r="E11" s="15" t="s">
        <v>22</v>
      </c>
      <c r="F11" s="15"/>
      <c r="G11" s="15"/>
      <c r="H11" s="15"/>
      <c r="I11" s="15"/>
      <c r="J11" s="14" t="s">
        <v>43</v>
      </c>
      <c r="K11" s="14"/>
      <c r="L11" s="14"/>
      <c r="M11" s="14"/>
      <c r="N11" s="14" t="s">
        <v>44</v>
      </c>
      <c r="O11" s="14"/>
      <c r="P11" s="14"/>
      <c r="Q11" s="14"/>
      <c r="R11" s="14" t="s">
        <v>36</v>
      </c>
      <c r="S11" s="14"/>
      <c r="T11" s="18">
        <v>82.5</v>
      </c>
      <c r="U11" s="18"/>
      <c r="V11" s="18">
        <v>82.5</v>
      </c>
      <c r="W11" s="18"/>
      <c r="X11" s="18">
        <f t="shared" si="0"/>
        <v>53625</v>
      </c>
      <c r="Y11" s="18"/>
      <c r="Z11" s="18">
        <f t="shared" si="1"/>
        <v>2198.625</v>
      </c>
      <c r="AA11" s="18"/>
      <c r="AB11" s="28">
        <v>0.8</v>
      </c>
      <c r="AC11" s="14"/>
      <c r="AD11" s="29">
        <f t="shared" si="2"/>
        <v>1758.9</v>
      </c>
      <c r="AE11" s="27"/>
      <c r="AF11" s="18">
        <f t="shared" si="3"/>
        <v>439.725</v>
      </c>
      <c r="AG11" s="14"/>
      <c r="AH11" s="31" t="s">
        <v>45</v>
      </c>
      <c r="AI11" s="31"/>
      <c r="AJ11" s="31"/>
      <c r="AK11" s="31"/>
      <c r="AL11" s="31"/>
      <c r="AM11" s="31"/>
      <c r="AN11" s="14" t="s">
        <v>27</v>
      </c>
      <c r="AO11" s="14"/>
      <c r="AP11" s="14"/>
      <c r="AQ11" s="14"/>
      <c r="AR11" s="14"/>
      <c r="AS11" s="14"/>
      <c r="AT11" s="38"/>
    </row>
    <row r="12" s="1" customFormat="1" ht="24" customHeight="1" spans="1:46">
      <c r="A12" s="14">
        <v>6</v>
      </c>
      <c r="B12" s="14" t="s">
        <v>46</v>
      </c>
      <c r="C12" s="14"/>
      <c r="D12" s="14"/>
      <c r="E12" s="15" t="s">
        <v>22</v>
      </c>
      <c r="F12" s="15"/>
      <c r="G12" s="15"/>
      <c r="H12" s="15"/>
      <c r="I12" s="15"/>
      <c r="J12" s="14" t="s">
        <v>47</v>
      </c>
      <c r="K12" s="14"/>
      <c r="L12" s="14"/>
      <c r="M12" s="14"/>
      <c r="N12" s="14" t="s">
        <v>48</v>
      </c>
      <c r="O12" s="14"/>
      <c r="P12" s="14"/>
      <c r="Q12" s="14"/>
      <c r="R12" s="14" t="s">
        <v>36</v>
      </c>
      <c r="S12" s="14"/>
      <c r="T12" s="18">
        <v>74.8</v>
      </c>
      <c r="U12" s="18"/>
      <c r="V12" s="18">
        <v>74.8</v>
      </c>
      <c r="W12" s="18"/>
      <c r="X12" s="18">
        <f t="shared" si="0"/>
        <v>48620</v>
      </c>
      <c r="Y12" s="18"/>
      <c r="Z12" s="18">
        <f t="shared" si="1"/>
        <v>1993.42</v>
      </c>
      <c r="AA12" s="18"/>
      <c r="AB12" s="28">
        <v>0.8</v>
      </c>
      <c r="AC12" s="14"/>
      <c r="AD12" s="29">
        <f t="shared" si="2"/>
        <v>1594.736</v>
      </c>
      <c r="AE12" s="27"/>
      <c r="AF12" s="18">
        <f t="shared" si="3"/>
        <v>398.684</v>
      </c>
      <c r="AG12" s="14"/>
      <c r="AH12" s="31" t="s">
        <v>49</v>
      </c>
      <c r="AI12" s="31"/>
      <c r="AJ12" s="31"/>
      <c r="AK12" s="31"/>
      <c r="AL12" s="31"/>
      <c r="AM12" s="31"/>
      <c r="AN12" s="14" t="s">
        <v>27</v>
      </c>
      <c r="AO12" s="14"/>
      <c r="AP12" s="14"/>
      <c r="AQ12" s="14"/>
      <c r="AR12" s="14"/>
      <c r="AS12" s="14"/>
      <c r="AT12" s="38"/>
    </row>
    <row r="13" s="1" customFormat="1" ht="24" customHeight="1" spans="1:46">
      <c r="A13" s="14">
        <v>7</v>
      </c>
      <c r="B13" s="14" t="s">
        <v>50</v>
      </c>
      <c r="C13" s="14"/>
      <c r="D13" s="14"/>
      <c r="E13" s="15" t="s">
        <v>22</v>
      </c>
      <c r="F13" s="15"/>
      <c r="G13" s="15"/>
      <c r="H13" s="15"/>
      <c r="I13" s="15"/>
      <c r="J13" s="14" t="s">
        <v>51</v>
      </c>
      <c r="K13" s="14"/>
      <c r="L13" s="14"/>
      <c r="M13" s="14"/>
      <c r="N13" s="14" t="s">
        <v>52</v>
      </c>
      <c r="O13" s="14"/>
      <c r="P13" s="14"/>
      <c r="Q13" s="14"/>
      <c r="R13" s="14" t="s">
        <v>25</v>
      </c>
      <c r="S13" s="14"/>
      <c r="T13" s="18">
        <v>46.37</v>
      </c>
      <c r="U13" s="18"/>
      <c r="V13" s="18">
        <v>46.37</v>
      </c>
      <c r="W13" s="18"/>
      <c r="X13" s="18">
        <f t="shared" si="0"/>
        <v>30140.5</v>
      </c>
      <c r="Y13" s="18"/>
      <c r="Z13" s="18">
        <f t="shared" si="1"/>
        <v>1235.7605</v>
      </c>
      <c r="AA13" s="18"/>
      <c r="AB13" s="28">
        <v>0.8</v>
      </c>
      <c r="AC13" s="14"/>
      <c r="AD13" s="29">
        <f t="shared" si="2"/>
        <v>988.6084</v>
      </c>
      <c r="AE13" s="27"/>
      <c r="AF13" s="18">
        <f t="shared" si="3"/>
        <v>247.1521</v>
      </c>
      <c r="AG13" s="14"/>
      <c r="AH13" s="31" t="s">
        <v>53</v>
      </c>
      <c r="AI13" s="31"/>
      <c r="AJ13" s="31"/>
      <c r="AK13" s="31"/>
      <c r="AL13" s="31"/>
      <c r="AM13" s="31"/>
      <c r="AN13" s="14" t="s">
        <v>27</v>
      </c>
      <c r="AO13" s="14"/>
      <c r="AP13" s="14"/>
      <c r="AQ13" s="43"/>
      <c r="AR13" s="43"/>
      <c r="AS13" s="44"/>
      <c r="AT13" s="39"/>
    </row>
    <row r="14" s="1" customFormat="1" ht="24" customHeight="1" spans="1:46">
      <c r="A14" s="14">
        <v>8</v>
      </c>
      <c r="B14" s="14" t="s">
        <v>54</v>
      </c>
      <c r="C14" s="14"/>
      <c r="D14" s="14"/>
      <c r="E14" s="15" t="s">
        <v>22</v>
      </c>
      <c r="F14" s="15"/>
      <c r="G14" s="15"/>
      <c r="H14" s="15"/>
      <c r="I14" s="15"/>
      <c r="J14" s="14" t="s">
        <v>55</v>
      </c>
      <c r="K14" s="14"/>
      <c r="L14" s="14"/>
      <c r="M14" s="14"/>
      <c r="N14" s="14" t="s">
        <v>56</v>
      </c>
      <c r="O14" s="14"/>
      <c r="P14" s="14"/>
      <c r="Q14" s="14"/>
      <c r="R14" s="14" t="s">
        <v>25</v>
      </c>
      <c r="S14" s="14"/>
      <c r="T14" s="18">
        <v>51.53</v>
      </c>
      <c r="U14" s="18"/>
      <c r="V14" s="18">
        <v>51.53</v>
      </c>
      <c r="W14" s="18"/>
      <c r="X14" s="18">
        <f t="shared" si="0"/>
        <v>33494.5</v>
      </c>
      <c r="Y14" s="18"/>
      <c r="Z14" s="18">
        <f t="shared" si="1"/>
        <v>1373.2745</v>
      </c>
      <c r="AA14" s="18"/>
      <c r="AB14" s="28">
        <v>0.8</v>
      </c>
      <c r="AC14" s="14"/>
      <c r="AD14" s="29">
        <f t="shared" si="2"/>
        <v>1098.6196</v>
      </c>
      <c r="AE14" s="27"/>
      <c r="AF14" s="18">
        <f t="shared" si="3"/>
        <v>274.6549</v>
      </c>
      <c r="AG14" s="14"/>
      <c r="AH14" s="31" t="s">
        <v>57</v>
      </c>
      <c r="AI14" s="31"/>
      <c r="AJ14" s="31"/>
      <c r="AK14" s="31"/>
      <c r="AL14" s="31"/>
      <c r="AM14" s="31"/>
      <c r="AN14" s="14" t="s">
        <v>27</v>
      </c>
      <c r="AO14" s="14"/>
      <c r="AP14" s="14"/>
      <c r="AQ14" s="14"/>
      <c r="AR14" s="14"/>
      <c r="AS14" s="24"/>
      <c r="AT14" s="38"/>
    </row>
    <row r="15" s="1" customFormat="1" ht="24" customHeight="1" spans="1:46">
      <c r="A15" s="14">
        <v>9</v>
      </c>
      <c r="B15" s="14" t="s">
        <v>58</v>
      </c>
      <c r="C15" s="14"/>
      <c r="D15" s="14"/>
      <c r="E15" s="15" t="s">
        <v>22</v>
      </c>
      <c r="F15" s="15"/>
      <c r="G15" s="15"/>
      <c r="H15" s="15"/>
      <c r="I15" s="15"/>
      <c r="J15" s="14" t="s">
        <v>59</v>
      </c>
      <c r="K15" s="14"/>
      <c r="L15" s="14"/>
      <c r="M15" s="14"/>
      <c r="N15" s="14" t="s">
        <v>60</v>
      </c>
      <c r="O15" s="14"/>
      <c r="P15" s="14"/>
      <c r="Q15" s="14"/>
      <c r="R15" s="14" t="s">
        <v>61</v>
      </c>
      <c r="S15" s="14"/>
      <c r="T15" s="18">
        <v>99</v>
      </c>
      <c r="U15" s="18"/>
      <c r="V15" s="18">
        <v>99</v>
      </c>
      <c r="W15" s="18"/>
      <c r="X15" s="18">
        <f t="shared" si="0"/>
        <v>64350</v>
      </c>
      <c r="Y15" s="18"/>
      <c r="Z15" s="18">
        <f t="shared" si="1"/>
        <v>2638.35</v>
      </c>
      <c r="AA15" s="18"/>
      <c r="AB15" s="28">
        <v>0.8</v>
      </c>
      <c r="AC15" s="14"/>
      <c r="AD15" s="29">
        <f t="shared" si="2"/>
        <v>2110.68</v>
      </c>
      <c r="AE15" s="27"/>
      <c r="AF15" s="18">
        <f t="shared" si="3"/>
        <v>527.67</v>
      </c>
      <c r="AG15" s="14"/>
      <c r="AH15" s="31" t="s">
        <v>62</v>
      </c>
      <c r="AI15" s="31"/>
      <c r="AJ15" s="31"/>
      <c r="AK15" s="31"/>
      <c r="AL15" s="31"/>
      <c r="AM15" s="31"/>
      <c r="AN15" s="14" t="s">
        <v>27</v>
      </c>
      <c r="AO15" s="14"/>
      <c r="AP15" s="14"/>
      <c r="AQ15" s="14"/>
      <c r="AR15" s="14"/>
      <c r="AS15" s="24"/>
      <c r="AT15" s="38"/>
    </row>
    <row r="16" s="1" customFormat="1" ht="24" customHeight="1" spans="1:46">
      <c r="A16" s="14">
        <v>10</v>
      </c>
      <c r="B16" s="14" t="s">
        <v>63</v>
      </c>
      <c r="C16" s="14"/>
      <c r="D16" s="14"/>
      <c r="E16" s="15" t="s">
        <v>22</v>
      </c>
      <c r="F16" s="15"/>
      <c r="G16" s="15"/>
      <c r="H16" s="15"/>
      <c r="I16" s="15"/>
      <c r="J16" s="14" t="s">
        <v>64</v>
      </c>
      <c r="K16" s="14"/>
      <c r="L16" s="14"/>
      <c r="M16" s="14"/>
      <c r="N16" s="14" t="s">
        <v>65</v>
      </c>
      <c r="O16" s="14"/>
      <c r="P16" s="14"/>
      <c r="Q16" s="14"/>
      <c r="R16" s="14" t="s">
        <v>31</v>
      </c>
      <c r="S16" s="14"/>
      <c r="T16" s="18">
        <v>32.55</v>
      </c>
      <c r="U16" s="18"/>
      <c r="V16" s="18">
        <v>32.55</v>
      </c>
      <c r="W16" s="18"/>
      <c r="X16" s="18">
        <f t="shared" si="0"/>
        <v>21157.5</v>
      </c>
      <c r="Y16" s="18"/>
      <c r="Z16" s="18">
        <f t="shared" si="1"/>
        <v>867.4575</v>
      </c>
      <c r="AA16" s="18"/>
      <c r="AB16" s="28">
        <v>0.8</v>
      </c>
      <c r="AC16" s="14"/>
      <c r="AD16" s="29">
        <f t="shared" si="2"/>
        <v>693.966</v>
      </c>
      <c r="AE16" s="27"/>
      <c r="AF16" s="18">
        <f t="shared" si="3"/>
        <v>173.4915</v>
      </c>
      <c r="AG16" s="14"/>
      <c r="AH16" s="31" t="s">
        <v>66</v>
      </c>
      <c r="AI16" s="31"/>
      <c r="AJ16" s="31"/>
      <c r="AK16" s="31"/>
      <c r="AL16" s="31"/>
      <c r="AM16" s="31"/>
      <c r="AN16" s="14" t="s">
        <v>27</v>
      </c>
      <c r="AO16" s="14"/>
      <c r="AP16" s="14"/>
      <c r="AQ16" s="14"/>
      <c r="AR16" s="14"/>
      <c r="AS16" s="24"/>
      <c r="AT16" s="45"/>
    </row>
    <row r="17" s="1" customFormat="1" ht="24" customHeight="1" spans="1:46">
      <c r="A17" s="14">
        <v>11</v>
      </c>
      <c r="B17" s="14" t="s">
        <v>67</v>
      </c>
      <c r="C17" s="14"/>
      <c r="D17" s="14"/>
      <c r="E17" s="15" t="s">
        <v>22</v>
      </c>
      <c r="F17" s="15"/>
      <c r="G17" s="15"/>
      <c r="H17" s="15"/>
      <c r="I17" s="15"/>
      <c r="J17" s="14" t="s">
        <v>68</v>
      </c>
      <c r="K17" s="14"/>
      <c r="L17" s="14"/>
      <c r="M17" s="14"/>
      <c r="N17" s="14" t="s">
        <v>69</v>
      </c>
      <c r="O17" s="14"/>
      <c r="P17" s="14"/>
      <c r="Q17" s="14"/>
      <c r="R17" s="14" t="s">
        <v>25</v>
      </c>
      <c r="S17" s="14"/>
      <c r="T17" s="18">
        <v>64.61</v>
      </c>
      <c r="U17" s="18"/>
      <c r="V17" s="18">
        <v>64.61</v>
      </c>
      <c r="W17" s="18"/>
      <c r="X17" s="18">
        <f t="shared" si="0"/>
        <v>41996.5</v>
      </c>
      <c r="Y17" s="18"/>
      <c r="Z17" s="18">
        <f t="shared" si="1"/>
        <v>1721.8565</v>
      </c>
      <c r="AA17" s="18"/>
      <c r="AB17" s="28">
        <v>0.8</v>
      </c>
      <c r="AC17" s="14"/>
      <c r="AD17" s="29">
        <f t="shared" si="2"/>
        <v>1377.4852</v>
      </c>
      <c r="AE17" s="27"/>
      <c r="AF17" s="18">
        <f t="shared" si="3"/>
        <v>344.3713</v>
      </c>
      <c r="AG17" s="14"/>
      <c r="AH17" s="32" t="s">
        <v>70</v>
      </c>
      <c r="AI17" s="32"/>
      <c r="AJ17" s="32"/>
      <c r="AK17" s="32"/>
      <c r="AL17" s="32"/>
      <c r="AM17" s="32"/>
      <c r="AN17" s="14" t="s">
        <v>27</v>
      </c>
      <c r="AO17" s="14"/>
      <c r="AP17" s="14"/>
      <c r="AQ17" s="46"/>
      <c r="AR17" s="46"/>
      <c r="AS17" s="47"/>
      <c r="AT17" s="39"/>
    </row>
    <row r="18" s="1" customFormat="1" ht="24" customHeight="1" spans="1:46">
      <c r="A18" s="16" t="s">
        <v>71</v>
      </c>
      <c r="B18" s="16"/>
      <c r="C18" s="16"/>
      <c r="D18" s="16"/>
      <c r="E18" s="16"/>
      <c r="F18" s="16"/>
      <c r="G18" s="16"/>
      <c r="H18" s="16"/>
      <c r="I18" s="16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8">
        <f>SUM(T7:T17)</f>
        <v>608.81</v>
      </c>
      <c r="U18" s="18"/>
      <c r="V18" s="18">
        <f>SUM(V7:V17)</f>
        <v>608.81</v>
      </c>
      <c r="W18" s="18"/>
      <c r="X18" s="18">
        <f>SUM(X6:X17)</f>
        <v>395726.5</v>
      </c>
      <c r="Y18" s="18"/>
      <c r="Z18" s="18">
        <f>SUM(Z6:Z17)</f>
        <v>16224.7865</v>
      </c>
      <c r="AA18" s="18"/>
      <c r="AB18" s="14"/>
      <c r="AC18" s="14"/>
      <c r="AD18" s="29">
        <f>SUM(AD6:AD17)</f>
        <v>12979.8292</v>
      </c>
      <c r="AE18" s="27"/>
      <c r="AF18" s="18">
        <f>SUM(AF6:AF17)</f>
        <v>3244.9573</v>
      </c>
      <c r="AG18" s="14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48"/>
      <c r="AT18" s="49"/>
    </row>
    <row r="19" ht="24" customHeight="1" spans="1:46">
      <c r="A19" s="16" t="s">
        <v>72</v>
      </c>
      <c r="B19" s="16"/>
      <c r="C19" s="16"/>
      <c r="D19" s="16"/>
      <c r="E19" s="16"/>
      <c r="F19" s="16"/>
      <c r="G19" s="16"/>
      <c r="H19" s="16"/>
      <c r="I19" s="16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8">
        <v>608.81</v>
      </c>
      <c r="U19" s="18"/>
      <c r="V19" s="18">
        <v>608.81</v>
      </c>
      <c r="W19" s="18"/>
      <c r="X19" s="18">
        <v>395726.5</v>
      </c>
      <c r="Y19" s="18"/>
      <c r="Z19" s="18">
        <v>16224.7865</v>
      </c>
      <c r="AA19" s="18"/>
      <c r="AB19" s="14"/>
      <c r="AC19" s="14"/>
      <c r="AD19" s="29">
        <v>12979.83</v>
      </c>
      <c r="AE19" s="27"/>
      <c r="AF19" s="18">
        <v>3244.96</v>
      </c>
      <c r="AG19" s="14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48"/>
      <c r="AT19" s="49"/>
    </row>
    <row r="20" s="2" customFormat="1" ht="24" customHeight="1" spans="1:46">
      <c r="A20" s="17" t="s">
        <v>73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30"/>
      <c r="AE20" s="30"/>
      <c r="AF20" s="30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</sheetData>
  <mergeCells count="216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A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A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AT20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