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<sst xmlns="http://schemas.openxmlformats.org/spreadsheetml/2006/main" count="30" uniqueCount="30">
  <si>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</si>
  <si>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052321110303160105000150</t>
    </r>
    <r>
      <rPr>
        <sz val="10.5"/>
        <rFont val="宋体"/>
        <charset val="134"/>
      </rPr>
      <t>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</si>
  <si>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国营兴隆农场前胡分场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所在村名：辽宁省盘锦市兴隆台区惠宾街道前胡村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</si>
  <si>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盘锦市兴隆台区国营兴隆农场前胡分场刘占存   </t>
    </r>
    <r>
      <rPr>
        <sz val="10"/>
        <rFont val="宋体"/>
        <charset val="134"/>
      </rPr>
      <t>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</si>
  <si>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</si>
  <si>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</si>
  <si>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</si>
  <si>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</si>
  <si>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</si>
  <si>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</si>
  <si>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</si>
  <si>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</si>
  <si>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</si>
  <si>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</si>
  <si>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</si>
  <si>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</si>
  <si>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</si>
  <si>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</si>
  <si>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</si>
  <si>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</si>
  <si>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</si>
  <si>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刘占存  </t>
  </si>
  <si>
    <t>兴隆台区惠宾街道前胡村</t>
  </si>
  <si>
    <t>211121197605****52</t>
  </si>
  <si>
    <t>13998****45</t>
  </si>
  <si>
    <t xml:space="preserve">前胡村前胡组 </t>
  </si>
  <si>
    <t xml:space="preserve">6217992320008****75 </t>
  </si>
  <si>
    <t xml:space="preserve">中国邮政储蓄银行 </t>
  </si>
  <si>
    <t>单页小计</t>
  </si>
  <si>
    <t xml:space="preserve">     填制： 安然                   联系电话： 3201509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</si>
</sst>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M10" sqref="AM10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8"/>
      <c r="AE1" s="18"/>
      <c r="AF1" s="1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2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9"/>
      <c r="AE2" s="19"/>
      <c r="AF2" s="1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3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0"/>
      <c r="AE3" s="20"/>
      <c r="AF3" s="20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4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1"/>
      <c r="AE4" s="21"/>
      <c r="AF4" s="2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2"/>
      <c r="AE5" s="22"/>
      <c r="AF5" s="2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3" t="s">
        <v>13</v>
      </c>
      <c r="AA6" s="24"/>
      <c r="AB6" s="23" t="s">
        <v>14</v>
      </c>
      <c r="AC6" s="24"/>
      <c r="AD6" s="25" t="s">
        <v>15</v>
      </c>
      <c r="AE6" s="26"/>
      <c r="AF6" s="27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5" t="s">
        <v>20</v>
      </c>
    </row>
    <row r="7" s="1" customFormat="1" ht="44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1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327.25</v>
      </c>
      <c r="U7" s="14"/>
      <c r="V7" s="14">
        <v>327.25</v>
      </c>
      <c r="W7" s="14"/>
      <c r="X7" s="14">
        <f>T7*650</f>
        <v>212712.5</v>
      </c>
      <c r="Y7" s="14"/>
      <c r="Z7" s="14">
        <f>T7*26.65</f>
        <v>8721.2125</v>
      </c>
      <c r="AA7" s="14"/>
      <c r="AB7" s="28">
        <v>0.8</v>
      </c>
      <c r="AC7" s="14"/>
      <c r="AD7" s="29">
        <f>Z7*0.8</f>
        <v>6976.97</v>
      </c>
      <c r="AE7" s="26"/>
      <c r="AF7" s="27">
        <f>Z7*0.2</f>
        <v>1744.2425</v>
      </c>
      <c r="AG7" s="14"/>
      <c r="AH7" s="15" t="s">
        <v>26</v>
      </c>
      <c r="AI7" s="15"/>
      <c r="AJ7" s="15"/>
      <c r="AK7" s="15"/>
      <c r="AL7" s="15"/>
      <c r="AM7" s="15"/>
      <c r="AN7" s="14" t="s">
        <v>27</v>
      </c>
      <c r="AO7" s="14"/>
      <c r="AP7" s="14"/>
      <c r="AQ7" s="36"/>
      <c r="AR7" s="36"/>
      <c r="AS7" s="37"/>
      <c r="AT7" s="38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f>T7</f>
        <v>327.25</v>
      </c>
      <c r="U8" s="14"/>
      <c r="V8" s="14">
        <f>V7</f>
        <v>327.25</v>
      </c>
      <c r="W8" s="14"/>
      <c r="X8" s="14">
        <f>X7</f>
        <v>212712.5</v>
      </c>
      <c r="Y8" s="14"/>
      <c r="Z8" s="14">
        <f>Z7</f>
        <v>8721.2125</v>
      </c>
      <c r="AA8" s="14"/>
      <c r="AB8" s="14"/>
      <c r="AC8" s="14"/>
      <c r="AD8" s="29">
        <f>AD7</f>
        <v>6976.97</v>
      </c>
      <c r="AE8" s="26"/>
      <c r="AF8" s="27">
        <f>AF7</f>
        <v>1744.2425</v>
      </c>
      <c r="AG8" s="14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9"/>
      <c r="AT8" s="40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0"/>
      <c r="AE9" s="30"/>
      <c r="AF9" s="30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2023-06-11T13:56:00Z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