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<sst xmlns="http://schemas.openxmlformats.org/spreadsheetml/2006/main" count="87" uniqueCount="68">
  <si>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</si>
  <si>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052321110303160105000147</t>
    </r>
    <r>
      <rPr>
        <sz val="10.5"/>
        <rFont val="宋体"/>
        <charset val="134"/>
      </rPr>
      <t>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</si>
  <si>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国营兴隆农场二十里分场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所在村名：兴隆台区惠宾街道二十里村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</si>
  <si>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>盘锦市兴隆台区国营兴隆农场二十里分场张树岭等9户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</si>
  <si>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</si>
  <si>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</si>
  <si>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</si>
  <si>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</si>
  <si>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</si>
  <si>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</si>
  <si>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</si>
  <si>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</si>
  <si>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</si>
  <si>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</si>
  <si>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</si>
  <si>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</si>
  <si>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</si>
  <si>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</si>
  <si>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</si>
  <si>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</si>
  <si>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</si>
  <si>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刘佰祥</t>
  </si>
  <si>
    <t>惠宾街道二十里村</t>
  </si>
  <si>
    <t>211121196910****17</t>
  </si>
  <si>
    <t>15142****48</t>
  </si>
  <si>
    <t>二十里村十一支</t>
  </si>
  <si>
    <t>594711010101****30</t>
  </si>
  <si>
    <t>盘锦市兴隆台区农村信用合作联社兴隆信用社</t>
  </si>
  <si>
    <t>施庆坤</t>
  </si>
  <si>
    <t>211121195311****11</t>
  </si>
  <si>
    <t>18942****58</t>
  </si>
  <si>
    <t>二十里村八支</t>
  </si>
  <si>
    <t>594711010101****58</t>
  </si>
  <si>
    <t>王福顺</t>
  </si>
  <si>
    <t>211121196209****13</t>
  </si>
  <si>
    <t>13795****94</t>
  </si>
  <si>
    <t>594711010101****38</t>
  </si>
  <si>
    <t>张树岭</t>
  </si>
  <si>
    <t>211121196407****12</t>
  </si>
  <si>
    <t>15724****91</t>
  </si>
  <si>
    <t>二十里村八支、十二十里村一支</t>
  </si>
  <si>
    <t>594711010101****61</t>
  </si>
  <si>
    <t>王季</t>
  </si>
  <si>
    <t>211121197407****18</t>
  </si>
  <si>
    <t>15942****69</t>
  </si>
  <si>
    <t>622823217507****661</t>
  </si>
  <si>
    <t>农业银行</t>
  </si>
  <si>
    <t>张树余</t>
  </si>
  <si>
    <t>211121195606****30</t>
  </si>
  <si>
    <t>15204****92</t>
  </si>
  <si>
    <t>594711010101****67</t>
  </si>
  <si>
    <t>盘锦市农村商业银行</t>
  </si>
  <si>
    <t>孙亚荣</t>
  </si>
  <si>
    <t>211121196412****2X</t>
  </si>
  <si>
    <t>13942****23</t>
  </si>
  <si>
    <t>594711010101****13</t>
  </si>
  <si>
    <t>盘锦农村商业银行股份有限公司兴达支行</t>
  </si>
  <si>
    <t>武术祥</t>
  </si>
  <si>
    <t>211121197007****18</t>
  </si>
  <si>
    <t>15241****70</t>
  </si>
  <si>
    <t>594711010101****96</t>
  </si>
  <si>
    <t>王春华</t>
  </si>
  <si>
    <t>211121197702****16</t>
  </si>
  <si>
    <t>15104****21</t>
  </si>
  <si>
    <t>594711010101****22</t>
  </si>
  <si>
    <t>单页小计</t>
  </si>
  <si>
    <t>合计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</si>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</sst>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3" applyNumberFormat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7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18"/>
  <sheetViews>
    <sheetView tabSelected="1" zoomScale="90" zoomScaleNormal="90" workbookViewId="0">
      <selection activeCell="AV14" sqref="AV14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5.133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20"/>
      <c r="AE1" s="20"/>
      <c r="AF1" s="20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5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1"/>
      <c r="AE2" s="21"/>
      <c r="AF2" s="2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6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2"/>
      <c r="AE3" s="22"/>
      <c r="AF3" s="22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7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3"/>
      <c r="AE4" s="23"/>
      <c r="AF4" s="23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4"/>
      <c r="AE5" s="24"/>
      <c r="AF5" s="24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5" t="s">
        <v>13</v>
      </c>
      <c r="AA6" s="26"/>
      <c r="AB6" s="25" t="s">
        <v>14</v>
      </c>
      <c r="AC6" s="26"/>
      <c r="AD6" s="27" t="s">
        <v>15</v>
      </c>
      <c r="AE6" s="28"/>
      <c r="AF6" s="29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8" t="s">
        <v>20</v>
      </c>
    </row>
    <row r="7" s="1" customFormat="1" ht="2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14" t="s">
        <v>23</v>
      </c>
      <c r="K7" s="14"/>
      <c r="L7" s="14"/>
      <c r="M7" s="14"/>
      <c r="N7" s="14" t="s">
        <v>24</v>
      </c>
      <c r="O7" s="14"/>
      <c r="P7" s="14"/>
      <c r="Q7" s="14"/>
      <c r="R7" s="18" t="s">
        <v>25</v>
      </c>
      <c r="S7" s="18"/>
      <c r="T7" s="19">
        <v>50</v>
      </c>
      <c r="U7" s="14"/>
      <c r="V7" s="19">
        <v>50</v>
      </c>
      <c r="W7" s="14"/>
      <c r="X7" s="14">
        <f>T7*650</f>
        <v>32500</v>
      </c>
      <c r="Y7" s="14"/>
      <c r="Z7" s="29">
        <f>T7*26.65</f>
        <v>1332.5</v>
      </c>
      <c r="AA7" s="29"/>
      <c r="AB7" s="30">
        <v>0.8</v>
      </c>
      <c r="AC7" s="14"/>
      <c r="AD7" s="31">
        <f>Z7*0.8</f>
        <v>1066</v>
      </c>
      <c r="AE7" s="28"/>
      <c r="AF7" s="29">
        <f>Z7*0.2</f>
        <v>266.5</v>
      </c>
      <c r="AG7" s="14"/>
      <c r="AH7" s="33" t="s">
        <v>26</v>
      </c>
      <c r="AI7" s="33"/>
      <c r="AJ7" s="33"/>
      <c r="AK7" s="33"/>
      <c r="AL7" s="33"/>
      <c r="AM7" s="33"/>
      <c r="AN7" s="18" t="s">
        <v>27</v>
      </c>
      <c r="AO7" s="18"/>
      <c r="AP7" s="18"/>
      <c r="AQ7" s="14"/>
      <c r="AR7" s="14"/>
      <c r="AS7" s="25"/>
      <c r="AT7" s="39"/>
    </row>
    <row r="8" s="1" customFormat="1" ht="24" customHeight="1" spans="1:46">
      <c r="A8" s="14">
        <v>2</v>
      </c>
      <c r="B8" s="14" t="s">
        <v>28</v>
      </c>
      <c r="C8" s="14"/>
      <c r="D8" s="14"/>
      <c r="E8" s="15" t="s">
        <v>22</v>
      </c>
      <c r="F8" s="15"/>
      <c r="G8" s="15"/>
      <c r="H8" s="15"/>
      <c r="I8" s="15"/>
      <c r="J8" s="14" t="s">
        <v>29</v>
      </c>
      <c r="K8" s="14"/>
      <c r="L8" s="14"/>
      <c r="M8" s="14"/>
      <c r="N8" s="14" t="s">
        <v>30</v>
      </c>
      <c r="O8" s="14"/>
      <c r="P8" s="14"/>
      <c r="Q8" s="14"/>
      <c r="R8" s="18" t="s">
        <v>31</v>
      </c>
      <c r="S8" s="18"/>
      <c r="T8" s="19">
        <v>19.75</v>
      </c>
      <c r="U8" s="14"/>
      <c r="V8" s="19">
        <v>19.75</v>
      </c>
      <c r="W8" s="14"/>
      <c r="X8" s="14">
        <f>T8*650</f>
        <v>12837.5</v>
      </c>
      <c r="Y8" s="14"/>
      <c r="Z8" s="29">
        <f>T8*26.65</f>
        <v>526.3375</v>
      </c>
      <c r="AA8" s="29"/>
      <c r="AB8" s="30">
        <v>0.8</v>
      </c>
      <c r="AC8" s="14"/>
      <c r="AD8" s="31">
        <f>Z8*0.8</f>
        <v>421.07</v>
      </c>
      <c r="AE8" s="28"/>
      <c r="AF8" s="29">
        <f>Z8*0.2</f>
        <v>105.2675</v>
      </c>
      <c r="AG8" s="14"/>
      <c r="AH8" s="33" t="s">
        <v>32</v>
      </c>
      <c r="AI8" s="33"/>
      <c r="AJ8" s="33"/>
      <c r="AK8" s="33"/>
      <c r="AL8" s="33"/>
      <c r="AM8" s="33"/>
      <c r="AN8" s="18" t="s">
        <v>27</v>
      </c>
      <c r="AO8" s="18"/>
      <c r="AP8" s="18"/>
      <c r="AQ8" s="14"/>
      <c r="AR8" s="14"/>
      <c r="AS8" s="25"/>
      <c r="AT8" s="39"/>
    </row>
    <row r="9" s="1" customFormat="1" ht="24" customHeight="1" spans="1:46">
      <c r="A9" s="14">
        <v>3</v>
      </c>
      <c r="B9" s="14" t="s">
        <v>33</v>
      </c>
      <c r="C9" s="14"/>
      <c r="D9" s="14"/>
      <c r="E9" s="15" t="s">
        <v>22</v>
      </c>
      <c r="F9" s="15"/>
      <c r="G9" s="15"/>
      <c r="H9" s="15"/>
      <c r="I9" s="15"/>
      <c r="J9" s="14" t="s">
        <v>34</v>
      </c>
      <c r="K9" s="14"/>
      <c r="L9" s="14"/>
      <c r="M9" s="14"/>
      <c r="N9" s="14" t="s">
        <v>35</v>
      </c>
      <c r="O9" s="14"/>
      <c r="P9" s="14"/>
      <c r="Q9" s="14"/>
      <c r="R9" s="18" t="s">
        <v>31</v>
      </c>
      <c r="S9" s="18"/>
      <c r="T9" s="19">
        <v>28.6</v>
      </c>
      <c r="U9" s="14"/>
      <c r="V9" s="19">
        <v>28.6</v>
      </c>
      <c r="W9" s="14"/>
      <c r="X9" s="14">
        <f t="shared" ref="X9:X20" si="0">T9*650</f>
        <v>18590</v>
      </c>
      <c r="Y9" s="14"/>
      <c r="Z9" s="29">
        <f t="shared" ref="Z9:Z20" si="1">T9*26.65</f>
        <v>762.19</v>
      </c>
      <c r="AA9" s="29"/>
      <c r="AB9" s="30">
        <v>0.8</v>
      </c>
      <c r="AC9" s="14"/>
      <c r="AD9" s="31">
        <f t="shared" ref="AD9:AD20" si="2">Z9*0.8</f>
        <v>609.752</v>
      </c>
      <c r="AE9" s="28"/>
      <c r="AF9" s="29">
        <f t="shared" ref="AF9:AF20" si="3">Z9*0.2</f>
        <v>152.438</v>
      </c>
      <c r="AG9" s="14"/>
      <c r="AH9" s="33" t="s">
        <v>36</v>
      </c>
      <c r="AI9" s="33"/>
      <c r="AJ9" s="33"/>
      <c r="AK9" s="33"/>
      <c r="AL9" s="33"/>
      <c r="AM9" s="33"/>
      <c r="AN9" s="18" t="s">
        <v>27</v>
      </c>
      <c r="AO9" s="18"/>
      <c r="AP9" s="18"/>
      <c r="AQ9" s="14"/>
      <c r="AR9" s="14"/>
      <c r="AS9" s="25"/>
      <c r="AT9" s="40"/>
    </row>
    <row r="10" s="1" customFormat="1" ht="24" customHeight="1" spans="1:46">
      <c r="A10" s="14">
        <v>4</v>
      </c>
      <c r="B10" s="14" t="s">
        <v>37</v>
      </c>
      <c r="C10" s="14"/>
      <c r="D10" s="14"/>
      <c r="E10" s="15" t="s">
        <v>22</v>
      </c>
      <c r="F10" s="15"/>
      <c r="G10" s="15"/>
      <c r="H10" s="15"/>
      <c r="I10" s="15"/>
      <c r="J10" s="14" t="s">
        <v>38</v>
      </c>
      <c r="K10" s="14"/>
      <c r="L10" s="14"/>
      <c r="M10" s="14"/>
      <c r="N10" s="14" t="s">
        <v>39</v>
      </c>
      <c r="O10" s="14"/>
      <c r="P10" s="14"/>
      <c r="Q10" s="14"/>
      <c r="R10" s="18" t="s">
        <v>40</v>
      </c>
      <c r="S10" s="18"/>
      <c r="T10" s="19">
        <v>20</v>
      </c>
      <c r="U10" s="14"/>
      <c r="V10" s="19">
        <v>20</v>
      </c>
      <c r="W10" s="14"/>
      <c r="X10" s="14">
        <f t="shared" si="0"/>
        <v>13000</v>
      </c>
      <c r="Y10" s="14"/>
      <c r="Z10" s="29">
        <f t="shared" si="1"/>
        <v>533</v>
      </c>
      <c r="AA10" s="29"/>
      <c r="AB10" s="30">
        <v>0.8</v>
      </c>
      <c r="AC10" s="14"/>
      <c r="AD10" s="31">
        <f t="shared" si="2"/>
        <v>426.4</v>
      </c>
      <c r="AE10" s="28"/>
      <c r="AF10" s="29">
        <f t="shared" si="3"/>
        <v>106.6</v>
      </c>
      <c r="AG10" s="14"/>
      <c r="AH10" s="33" t="s">
        <v>41</v>
      </c>
      <c r="AI10" s="33"/>
      <c r="AJ10" s="33"/>
      <c r="AK10" s="33"/>
      <c r="AL10" s="33"/>
      <c r="AM10" s="33"/>
      <c r="AN10" s="18" t="s">
        <v>27</v>
      </c>
      <c r="AO10" s="18"/>
      <c r="AP10" s="18"/>
      <c r="AQ10" s="41"/>
      <c r="AR10" s="41"/>
      <c r="AS10" s="42"/>
      <c r="AT10" s="43"/>
    </row>
    <row r="11" s="1" customFormat="1" ht="24" customHeight="1" spans="1:46">
      <c r="A11" s="14">
        <v>5</v>
      </c>
      <c r="B11" s="14" t="s">
        <v>42</v>
      </c>
      <c r="C11" s="14"/>
      <c r="D11" s="14"/>
      <c r="E11" s="15" t="s">
        <v>22</v>
      </c>
      <c r="F11" s="15"/>
      <c r="G11" s="15"/>
      <c r="H11" s="15"/>
      <c r="I11" s="15"/>
      <c r="J11" s="14" t="s">
        <v>43</v>
      </c>
      <c r="K11" s="14"/>
      <c r="L11" s="14"/>
      <c r="M11" s="14"/>
      <c r="N11" s="14" t="s">
        <v>44</v>
      </c>
      <c r="O11" s="14"/>
      <c r="P11" s="14"/>
      <c r="Q11" s="14"/>
      <c r="R11" s="18" t="s">
        <v>25</v>
      </c>
      <c r="S11" s="18"/>
      <c r="T11" s="19">
        <v>50</v>
      </c>
      <c r="U11" s="14"/>
      <c r="V11" s="19">
        <v>50</v>
      </c>
      <c r="W11" s="14"/>
      <c r="X11" s="14">
        <f t="shared" si="0"/>
        <v>32500</v>
      </c>
      <c r="Y11" s="14"/>
      <c r="Z11" s="29">
        <f t="shared" si="1"/>
        <v>1332.5</v>
      </c>
      <c r="AA11" s="29"/>
      <c r="AB11" s="30">
        <v>0.8</v>
      </c>
      <c r="AC11" s="14"/>
      <c r="AD11" s="31">
        <f t="shared" si="2"/>
        <v>1066</v>
      </c>
      <c r="AE11" s="28"/>
      <c r="AF11" s="29">
        <f t="shared" si="3"/>
        <v>266.5</v>
      </c>
      <c r="AG11" s="14"/>
      <c r="AH11" s="33" t="s">
        <v>45</v>
      </c>
      <c r="AI11" s="33"/>
      <c r="AJ11" s="33"/>
      <c r="AK11" s="33"/>
      <c r="AL11" s="33"/>
      <c r="AM11" s="33"/>
      <c r="AN11" s="18" t="s">
        <v>46</v>
      </c>
      <c r="AO11" s="18"/>
      <c r="AP11" s="18"/>
      <c r="AQ11" s="14"/>
      <c r="AR11" s="14"/>
      <c r="AS11" s="14"/>
      <c r="AT11" s="39"/>
    </row>
    <row r="12" s="1" customFormat="1" ht="24" customHeight="1" spans="1:46">
      <c r="A12" s="14">
        <v>6</v>
      </c>
      <c r="B12" s="14" t="s">
        <v>47</v>
      </c>
      <c r="C12" s="14"/>
      <c r="D12" s="14"/>
      <c r="E12" s="15" t="s">
        <v>22</v>
      </c>
      <c r="F12" s="15"/>
      <c r="G12" s="15"/>
      <c r="H12" s="15"/>
      <c r="I12" s="15"/>
      <c r="J12" s="14" t="s">
        <v>48</v>
      </c>
      <c r="K12" s="14"/>
      <c r="L12" s="14"/>
      <c r="M12" s="14"/>
      <c r="N12" s="14" t="s">
        <v>49</v>
      </c>
      <c r="O12" s="14"/>
      <c r="P12" s="14"/>
      <c r="Q12" s="14"/>
      <c r="R12" s="18" t="s">
        <v>25</v>
      </c>
      <c r="S12" s="18"/>
      <c r="T12" s="19">
        <v>13.78</v>
      </c>
      <c r="U12" s="14"/>
      <c r="V12" s="19">
        <v>13.78</v>
      </c>
      <c r="W12" s="14"/>
      <c r="X12" s="14">
        <f t="shared" si="0"/>
        <v>8957</v>
      </c>
      <c r="Y12" s="14"/>
      <c r="Z12" s="29">
        <f t="shared" si="1"/>
        <v>367.237</v>
      </c>
      <c r="AA12" s="29"/>
      <c r="AB12" s="30">
        <v>0.8</v>
      </c>
      <c r="AC12" s="14"/>
      <c r="AD12" s="31">
        <f t="shared" si="2"/>
        <v>293.7896</v>
      </c>
      <c r="AE12" s="28"/>
      <c r="AF12" s="29">
        <f t="shared" si="3"/>
        <v>73.4474</v>
      </c>
      <c r="AG12" s="14"/>
      <c r="AH12" s="33" t="s">
        <v>50</v>
      </c>
      <c r="AI12" s="33"/>
      <c r="AJ12" s="33"/>
      <c r="AK12" s="33"/>
      <c r="AL12" s="33"/>
      <c r="AM12" s="33"/>
      <c r="AN12" s="18" t="s">
        <v>51</v>
      </c>
      <c r="AO12" s="18"/>
      <c r="AP12" s="18"/>
      <c r="AQ12" s="14"/>
      <c r="AR12" s="14"/>
      <c r="AS12" s="14"/>
      <c r="AT12" s="39"/>
    </row>
    <row r="13" s="1" customFormat="1" ht="24" customHeight="1" spans="1:46">
      <c r="A13" s="14">
        <v>7</v>
      </c>
      <c r="B13" s="14" t="s">
        <v>52</v>
      </c>
      <c r="C13" s="14"/>
      <c r="D13" s="14"/>
      <c r="E13" s="15" t="s">
        <v>22</v>
      </c>
      <c r="F13" s="15"/>
      <c r="G13" s="15"/>
      <c r="H13" s="15"/>
      <c r="I13" s="15"/>
      <c r="J13" s="14" t="s">
        <v>53</v>
      </c>
      <c r="K13" s="14"/>
      <c r="L13" s="14"/>
      <c r="M13" s="14"/>
      <c r="N13" s="14" t="s">
        <v>54</v>
      </c>
      <c r="O13" s="14"/>
      <c r="P13" s="14"/>
      <c r="Q13" s="14"/>
      <c r="R13" s="18" t="s">
        <v>25</v>
      </c>
      <c r="S13" s="18"/>
      <c r="T13" s="19">
        <v>15.32</v>
      </c>
      <c r="U13" s="14"/>
      <c r="V13" s="19">
        <v>15.32</v>
      </c>
      <c r="W13" s="14"/>
      <c r="X13" s="14">
        <f t="shared" si="0"/>
        <v>9958</v>
      </c>
      <c r="Y13" s="14"/>
      <c r="Z13" s="29">
        <f t="shared" si="1"/>
        <v>408.278</v>
      </c>
      <c r="AA13" s="29"/>
      <c r="AB13" s="30">
        <v>0.8</v>
      </c>
      <c r="AC13" s="14"/>
      <c r="AD13" s="31">
        <f t="shared" si="2"/>
        <v>326.6224</v>
      </c>
      <c r="AE13" s="28"/>
      <c r="AF13" s="29">
        <f t="shared" si="3"/>
        <v>81.6556</v>
      </c>
      <c r="AG13" s="14"/>
      <c r="AH13" s="33" t="s">
        <v>55</v>
      </c>
      <c r="AI13" s="33"/>
      <c r="AJ13" s="33"/>
      <c r="AK13" s="33"/>
      <c r="AL13" s="33"/>
      <c r="AM13" s="33"/>
      <c r="AN13" s="18" t="s">
        <v>56</v>
      </c>
      <c r="AO13" s="18"/>
      <c r="AP13" s="18"/>
      <c r="AQ13" s="44"/>
      <c r="AR13" s="44"/>
      <c r="AS13" s="45"/>
      <c r="AT13" s="40"/>
    </row>
    <row r="14" s="1" customFormat="1" ht="24" customHeight="1" spans="1:46">
      <c r="A14" s="14">
        <v>8</v>
      </c>
      <c r="B14" s="14" t="s">
        <v>57</v>
      </c>
      <c r="C14" s="14"/>
      <c r="D14" s="14"/>
      <c r="E14" s="15" t="s">
        <v>22</v>
      </c>
      <c r="F14" s="15"/>
      <c r="G14" s="15"/>
      <c r="H14" s="15"/>
      <c r="I14" s="15"/>
      <c r="J14" s="14" t="s">
        <v>58</v>
      </c>
      <c r="K14" s="14"/>
      <c r="L14" s="14"/>
      <c r="M14" s="14"/>
      <c r="N14" s="14" t="s">
        <v>59</v>
      </c>
      <c r="O14" s="14"/>
      <c r="P14" s="14"/>
      <c r="Q14" s="14"/>
      <c r="R14" s="18" t="s">
        <v>31</v>
      </c>
      <c r="S14" s="18"/>
      <c r="T14" s="19">
        <v>51</v>
      </c>
      <c r="U14" s="14"/>
      <c r="V14" s="19">
        <v>51</v>
      </c>
      <c r="W14" s="14"/>
      <c r="X14" s="14">
        <f t="shared" si="0"/>
        <v>33150</v>
      </c>
      <c r="Y14" s="14"/>
      <c r="Z14" s="29">
        <f t="shared" si="1"/>
        <v>1359.15</v>
      </c>
      <c r="AA14" s="29"/>
      <c r="AB14" s="30">
        <v>0.8</v>
      </c>
      <c r="AC14" s="14"/>
      <c r="AD14" s="31">
        <f t="shared" si="2"/>
        <v>1087.32</v>
      </c>
      <c r="AE14" s="28"/>
      <c r="AF14" s="29">
        <f t="shared" si="3"/>
        <v>271.83</v>
      </c>
      <c r="AG14" s="14"/>
      <c r="AH14" s="33" t="s">
        <v>60</v>
      </c>
      <c r="AI14" s="33"/>
      <c r="AJ14" s="33"/>
      <c r="AK14" s="33"/>
      <c r="AL14" s="33"/>
      <c r="AM14" s="33"/>
      <c r="AN14" s="18" t="s">
        <v>51</v>
      </c>
      <c r="AO14" s="18"/>
      <c r="AP14" s="18"/>
      <c r="AQ14" s="14"/>
      <c r="AR14" s="14"/>
      <c r="AS14" s="25"/>
      <c r="AT14" s="39"/>
    </row>
    <row r="15" s="1" customFormat="1" ht="34" customHeight="1" spans="1:46">
      <c r="A15" s="14">
        <v>9</v>
      </c>
      <c r="B15" s="14" t="s">
        <v>61</v>
      </c>
      <c r="C15" s="14"/>
      <c r="D15" s="14"/>
      <c r="E15" s="15" t="s">
        <v>22</v>
      </c>
      <c r="F15" s="15"/>
      <c r="G15" s="15"/>
      <c r="H15" s="15"/>
      <c r="I15" s="15"/>
      <c r="J15" s="14" t="s">
        <v>62</v>
      </c>
      <c r="K15" s="14"/>
      <c r="L15" s="14"/>
      <c r="M15" s="14"/>
      <c r="N15" s="14" t="s">
        <v>63</v>
      </c>
      <c r="O15" s="14"/>
      <c r="P15" s="14"/>
      <c r="Q15" s="14"/>
      <c r="R15" s="18" t="s">
        <v>40</v>
      </c>
      <c r="S15" s="18"/>
      <c r="T15" s="19">
        <v>20</v>
      </c>
      <c r="U15" s="14"/>
      <c r="V15" s="19">
        <v>20</v>
      </c>
      <c r="W15" s="14"/>
      <c r="X15" s="14">
        <f t="shared" si="0"/>
        <v>13000</v>
      </c>
      <c r="Y15" s="14"/>
      <c r="Z15" s="29">
        <f t="shared" si="1"/>
        <v>533</v>
      </c>
      <c r="AA15" s="29"/>
      <c r="AB15" s="30">
        <v>0.8</v>
      </c>
      <c r="AC15" s="14"/>
      <c r="AD15" s="31">
        <f t="shared" si="2"/>
        <v>426.4</v>
      </c>
      <c r="AE15" s="28"/>
      <c r="AF15" s="29">
        <f t="shared" si="3"/>
        <v>106.6</v>
      </c>
      <c r="AG15" s="14"/>
      <c r="AH15" s="33" t="s">
        <v>64</v>
      </c>
      <c r="AI15" s="33"/>
      <c r="AJ15" s="33"/>
      <c r="AK15" s="33"/>
      <c r="AL15" s="33"/>
      <c r="AM15" s="33"/>
      <c r="AN15" s="18" t="s">
        <v>51</v>
      </c>
      <c r="AO15" s="18"/>
      <c r="AP15" s="18"/>
      <c r="AQ15" s="14"/>
      <c r="AR15" s="14"/>
      <c r="AS15" s="25"/>
      <c r="AT15" s="39"/>
    </row>
    <row r="16" s="1" customFormat="1" ht="24" customHeight="1" spans="1:46">
      <c r="A16" s="14" t="s">
        <v>65</v>
      </c>
      <c r="B16" s="14"/>
      <c r="C16" s="14"/>
      <c r="D16" s="14"/>
      <c r="E16" s="16"/>
      <c r="F16" s="16"/>
      <c r="G16" s="16"/>
      <c r="H16" s="16"/>
      <c r="I16" s="16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>
        <f>SUM(T7:T15)</f>
        <v>268.45</v>
      </c>
      <c r="U16" s="14"/>
      <c r="V16" s="14">
        <f>SUM(V7:V15)</f>
        <v>268.45</v>
      </c>
      <c r="W16" s="14"/>
      <c r="X16" s="14">
        <f>SUM(X6:X15)</f>
        <v>174492.5</v>
      </c>
      <c r="Y16" s="14"/>
      <c r="Z16" s="29">
        <f>SUM(Z6:Z15)</f>
        <v>7154.1925</v>
      </c>
      <c r="AA16" s="29"/>
      <c r="AB16" s="14"/>
      <c r="AC16" s="14"/>
      <c r="AD16" s="31">
        <f>SUM(AD6:AD15)</f>
        <v>5723.354</v>
      </c>
      <c r="AE16" s="28"/>
      <c r="AF16" s="29">
        <f>SUM(AF6:AF15)</f>
        <v>1430.8385</v>
      </c>
      <c r="AG16" s="1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46"/>
      <c r="AT16" s="47"/>
    </row>
    <row r="17" ht="24" customHeight="1" spans="1:46">
      <c r="A17" s="14" t="s">
        <v>66</v>
      </c>
      <c r="B17" s="14"/>
      <c r="C17" s="14"/>
      <c r="D17" s="14"/>
      <c r="E17" s="16"/>
      <c r="F17" s="16"/>
      <c r="G17" s="16"/>
      <c r="H17" s="16"/>
      <c r="I17" s="16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>
        <v>268.45</v>
      </c>
      <c r="U17" s="14"/>
      <c r="V17" s="14">
        <v>268.45</v>
      </c>
      <c r="W17" s="14"/>
      <c r="X17" s="14">
        <v>174492.5</v>
      </c>
      <c r="Y17" s="14"/>
      <c r="Z17" s="29">
        <v>7154.193</v>
      </c>
      <c r="AA17" s="29"/>
      <c r="AB17" s="14"/>
      <c r="AC17" s="14"/>
      <c r="AD17" s="31">
        <v>5723.35</v>
      </c>
      <c r="AE17" s="28"/>
      <c r="AF17" s="29">
        <v>1430.84</v>
      </c>
      <c r="AG17" s="1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46"/>
      <c r="AT17" s="47"/>
    </row>
    <row r="18" s="2" customFormat="1" ht="24" customHeight="1" spans="1:46">
      <c r="A18" s="17" t="s">
        <v>67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32"/>
      <c r="AE18" s="32"/>
      <c r="AF18" s="32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</sheetData>
  <mergeCells count="186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B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B9:D9"/>
    <mergeCell ref="E9:I9"/>
    <mergeCell ref="J9:M9"/>
    <mergeCell ref="N9:Q9"/>
    <mergeCell ref="R9:S9"/>
    <mergeCell ref="T9:U9"/>
    <mergeCell ref="V9:W9"/>
    <mergeCell ref="X9:Y9"/>
    <mergeCell ref="Z9:AA9"/>
    <mergeCell ref="AB9:AC9"/>
    <mergeCell ref="AD9:AE9"/>
    <mergeCell ref="AF9:AG9"/>
    <mergeCell ref="AH9:AM9"/>
    <mergeCell ref="AN9:AP9"/>
    <mergeCell ref="AQ9:AS9"/>
    <mergeCell ref="B10:D10"/>
    <mergeCell ref="E10:I10"/>
    <mergeCell ref="J10:M10"/>
    <mergeCell ref="N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M10"/>
    <mergeCell ref="AN10:AP10"/>
    <mergeCell ref="AQ10:AS10"/>
    <mergeCell ref="B11:D11"/>
    <mergeCell ref="E11:I11"/>
    <mergeCell ref="J11:M11"/>
    <mergeCell ref="N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N11:AP11"/>
    <mergeCell ref="AQ11:AS11"/>
    <mergeCell ref="B12:D12"/>
    <mergeCell ref="E12:I12"/>
    <mergeCell ref="J12:M12"/>
    <mergeCell ref="N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M12"/>
    <mergeCell ref="AN12:AP12"/>
    <mergeCell ref="AQ12:AS12"/>
    <mergeCell ref="B13:D13"/>
    <mergeCell ref="E13:I13"/>
    <mergeCell ref="J13:M13"/>
    <mergeCell ref="N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M13"/>
    <mergeCell ref="AN13:AP13"/>
    <mergeCell ref="AQ13:AS13"/>
    <mergeCell ref="B14:D14"/>
    <mergeCell ref="E14:I14"/>
    <mergeCell ref="J14:M14"/>
    <mergeCell ref="N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M14"/>
    <mergeCell ref="AN14:AP14"/>
    <mergeCell ref="AQ14:AS14"/>
    <mergeCell ref="B15:D15"/>
    <mergeCell ref="E15:I15"/>
    <mergeCell ref="J15:M15"/>
    <mergeCell ref="N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M15"/>
    <mergeCell ref="AN15:AP15"/>
    <mergeCell ref="AQ15:AS15"/>
    <mergeCell ref="A16:D16"/>
    <mergeCell ref="E16:I16"/>
    <mergeCell ref="J16:M16"/>
    <mergeCell ref="N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M16"/>
    <mergeCell ref="AN16:AP16"/>
    <mergeCell ref="AQ16:AS16"/>
    <mergeCell ref="A17:D17"/>
    <mergeCell ref="E17:I17"/>
    <mergeCell ref="J17:M17"/>
    <mergeCell ref="N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M17"/>
    <mergeCell ref="AN17:AP17"/>
    <mergeCell ref="AQ17:AS17"/>
    <mergeCell ref="A18:AT18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分户清单-种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