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<sst xmlns="http://schemas.openxmlformats.org/spreadsheetml/2006/main" count="412" uniqueCount="236">
  <si>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</si>
  <si>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052321110303160105000118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</si>
  <si>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国营兴隆农场大岗子分场  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所在村名：兴隆台区惠宾街道大岗子村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</si>
  <si>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 盘锦市兴隆台区国营兴隆农场大岗子分场张维全等55户</t>
    </r>
    <r>
      <rPr>
        <sz val="10"/>
        <rFont val="宋体"/>
        <charset val="134"/>
      </rPr>
      <t xml:space="preserve"> 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</si>
  <si>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</si>
  <si>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</si>
  <si>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</si>
  <si>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</si>
  <si>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</si>
  <si>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</si>
  <si>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</si>
  <si>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</si>
  <si>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</si>
  <si>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</si>
  <si>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</si>
  <si>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</si>
  <si>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</si>
  <si>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</si>
  <si>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</si>
  <si>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</si>
  <si>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</si>
  <si>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张维全</t>
  </si>
  <si>
    <t>惠宾街道大岗子村</t>
  </si>
  <si>
    <t>211121196311****12</t>
  </si>
  <si>
    <t>13842****47</t>
  </si>
  <si>
    <t>大岗子村西大组</t>
  </si>
  <si>
    <t>5947110101******37</t>
  </si>
  <si>
    <t>农村信用社</t>
  </si>
  <si>
    <t>赵桂福</t>
  </si>
  <si>
    <t>211121195207****15</t>
  </si>
  <si>
    <t>13842****30</t>
  </si>
  <si>
    <t>5947110101******58</t>
  </si>
  <si>
    <t>李计贵</t>
  </si>
  <si>
    <t>211121196404****31</t>
  </si>
  <si>
    <t>15842****94</t>
  </si>
  <si>
    <t>5947110101******92</t>
  </si>
  <si>
    <t>王振波</t>
  </si>
  <si>
    <t>211121197704****12</t>
  </si>
  <si>
    <t>18242****86</t>
  </si>
  <si>
    <t>大岗子村王家组</t>
  </si>
  <si>
    <t>5947110101******70</t>
  </si>
  <si>
    <t>李敬伟</t>
  </si>
  <si>
    <t>211121196708****56</t>
  </si>
  <si>
    <t>18842****22</t>
  </si>
  <si>
    <t>大岗子村苏家组</t>
  </si>
  <si>
    <t>5947110101******33</t>
  </si>
  <si>
    <t>苏春明</t>
  </si>
  <si>
    <t>211121196609****18</t>
  </si>
  <si>
    <t>18242****96</t>
  </si>
  <si>
    <t>5947110101******31</t>
  </si>
  <si>
    <t>苏长祥</t>
  </si>
  <si>
    <t>211121194408****15</t>
  </si>
  <si>
    <t>68049****</t>
  </si>
  <si>
    <t>5947110101******91</t>
  </si>
  <si>
    <t>苏长岭</t>
  </si>
  <si>
    <t>211121195507****12</t>
  </si>
  <si>
    <t>18704****27</t>
  </si>
  <si>
    <t>5947110101******30</t>
  </si>
  <si>
    <t>苏长芳</t>
  </si>
  <si>
    <t>211121196609****20</t>
  </si>
  <si>
    <t>68034****</t>
  </si>
  <si>
    <t>5943110101******98</t>
  </si>
  <si>
    <t>于尊伟</t>
  </si>
  <si>
    <t>211121196901****3X</t>
  </si>
  <si>
    <t>68006****</t>
  </si>
  <si>
    <t>5947110101******80</t>
  </si>
  <si>
    <t>李计纯</t>
  </si>
  <si>
    <t>211121196311****37</t>
  </si>
  <si>
    <t>15842****87</t>
  </si>
  <si>
    <t>5947110101******98</t>
  </si>
  <si>
    <t>李计国</t>
  </si>
  <si>
    <t>211121196701****15</t>
  </si>
  <si>
    <t>5947110101******88</t>
  </si>
  <si>
    <t>高占华</t>
  </si>
  <si>
    <t>211121197609****37</t>
  </si>
  <si>
    <t>15104****28</t>
  </si>
  <si>
    <t>5943130000******0846</t>
  </si>
  <si>
    <t>单页小计</t>
  </si>
  <si>
    <t>苏春艳</t>
  </si>
  <si>
    <t>211121196211****24</t>
  </si>
  <si>
    <t>15142****59</t>
  </si>
  <si>
    <t>5947110101******08</t>
  </si>
  <si>
    <t>孟凡柱</t>
  </si>
  <si>
    <t>211121195902****3X</t>
  </si>
  <si>
    <t>15204****47</t>
  </si>
  <si>
    <t>大岗子村孟家组</t>
  </si>
  <si>
    <t>5947110101******11</t>
  </si>
  <si>
    <t>李计宝</t>
  </si>
  <si>
    <t>211121196110****15</t>
  </si>
  <si>
    <t>15942****74</t>
  </si>
  <si>
    <t>5947110101******38</t>
  </si>
  <si>
    <t>苏志明</t>
  </si>
  <si>
    <t>211121196608****56</t>
  </si>
  <si>
    <t>15642****17</t>
  </si>
  <si>
    <t>5947110101******75</t>
  </si>
  <si>
    <t>王加凯</t>
  </si>
  <si>
    <t>211121197212****10</t>
  </si>
  <si>
    <t>13614****68</t>
  </si>
  <si>
    <t>陈哓伟</t>
  </si>
  <si>
    <t>211121197407****19</t>
  </si>
  <si>
    <t>13998****96</t>
  </si>
  <si>
    <t>6214493006******951</t>
  </si>
  <si>
    <t>李计波</t>
  </si>
  <si>
    <t>211121197008****12</t>
  </si>
  <si>
    <t>18242****77</t>
  </si>
  <si>
    <t>5947110101******52</t>
  </si>
  <si>
    <t>江营</t>
  </si>
  <si>
    <t>211122196901****12</t>
  </si>
  <si>
    <t>13050****20</t>
  </si>
  <si>
    <t>赵井春</t>
  </si>
  <si>
    <t>211121196209****30</t>
  </si>
  <si>
    <t>15184****92</t>
  </si>
  <si>
    <t>5947110101******51</t>
  </si>
  <si>
    <t>何玉兰</t>
  </si>
  <si>
    <t>211121194901****20</t>
  </si>
  <si>
    <t>15142****68</t>
  </si>
  <si>
    <t>5947110101******68</t>
  </si>
  <si>
    <t>苏春余</t>
  </si>
  <si>
    <t>211121195803****16</t>
  </si>
  <si>
    <t>18842****61</t>
  </si>
  <si>
    <t>5947110101******10</t>
  </si>
  <si>
    <t>张凯</t>
  </si>
  <si>
    <t>211121196312****12</t>
  </si>
  <si>
    <t>18742****94</t>
  </si>
  <si>
    <t>5947110101******82</t>
  </si>
  <si>
    <t>冯亚香</t>
  </si>
  <si>
    <t>211121195210****2X</t>
  </si>
  <si>
    <t>13050****88</t>
  </si>
  <si>
    <t>5947110101******19</t>
  </si>
  <si>
    <t>赵广财</t>
  </si>
  <si>
    <t>211121194507****11</t>
  </si>
  <si>
    <t>18704****59</t>
  </si>
  <si>
    <t>赵晓强</t>
  </si>
  <si>
    <t>211121198307****13</t>
  </si>
  <si>
    <t>13898****84</t>
  </si>
  <si>
    <t>5947110101******28</t>
  </si>
  <si>
    <t>苏长阁</t>
  </si>
  <si>
    <t>211121196901****37</t>
  </si>
  <si>
    <t>18242****95</t>
  </si>
  <si>
    <t>5947110101******87</t>
  </si>
  <si>
    <t>陈百生</t>
  </si>
  <si>
    <t>211121196606****16</t>
  </si>
  <si>
    <t>18742****88</t>
  </si>
  <si>
    <t>6217850500******451</t>
  </si>
  <si>
    <t>王文来</t>
  </si>
  <si>
    <t>211121196209****37</t>
  </si>
  <si>
    <t>15042****13</t>
  </si>
  <si>
    <t>5947110101******86</t>
  </si>
  <si>
    <t>王洪库</t>
  </si>
  <si>
    <t>211121196006****16</t>
  </si>
  <si>
    <t>13998****45</t>
  </si>
  <si>
    <t>5947110101******78</t>
  </si>
  <si>
    <t>常宝合</t>
  </si>
  <si>
    <t>211121196909****17</t>
  </si>
  <si>
    <t>13470****75</t>
  </si>
  <si>
    <t>隋桂香</t>
  </si>
  <si>
    <t>211121194303****21</t>
  </si>
  <si>
    <t>13142****23</t>
  </si>
  <si>
    <t>5947110101******20</t>
  </si>
  <si>
    <t>舒能金</t>
  </si>
  <si>
    <t>211121197003****32</t>
  </si>
  <si>
    <t>15142****30</t>
  </si>
  <si>
    <t>5947110101******69</t>
  </si>
  <si>
    <t>苏春秋</t>
  </si>
  <si>
    <t>211121196205****12</t>
  </si>
  <si>
    <t>13188****38</t>
  </si>
  <si>
    <t>5947110101******73</t>
  </si>
  <si>
    <t>苏长飞</t>
  </si>
  <si>
    <t>211121194510****1X</t>
  </si>
  <si>
    <t>13130****21</t>
  </si>
  <si>
    <t>5947110101******36</t>
  </si>
  <si>
    <t>吴建国</t>
  </si>
  <si>
    <t>211121196301****14</t>
  </si>
  <si>
    <t>13998****74</t>
  </si>
  <si>
    <t>5947110101******59</t>
  </si>
  <si>
    <t>王广安</t>
  </si>
  <si>
    <t>211121196207****32</t>
  </si>
  <si>
    <t>18842****21</t>
  </si>
  <si>
    <t>5947110101******05</t>
  </si>
  <si>
    <t>王汉奇</t>
  </si>
  <si>
    <t>211121195509****35</t>
  </si>
  <si>
    <t>18304****75</t>
  </si>
  <si>
    <t>5947110101******81</t>
  </si>
  <si>
    <t>李树民</t>
  </si>
  <si>
    <t>211121196410****18</t>
  </si>
  <si>
    <t>13130****45</t>
  </si>
  <si>
    <t>王树存</t>
  </si>
  <si>
    <t>211121195804****17</t>
  </si>
  <si>
    <t>15904****34</t>
  </si>
  <si>
    <t>5947110101******97</t>
  </si>
  <si>
    <t>黄昌明</t>
  </si>
  <si>
    <t>211121196801****13</t>
  </si>
  <si>
    <t>18742****50</t>
  </si>
  <si>
    <t>5947110101******27</t>
  </si>
  <si>
    <t>常玉龙</t>
  </si>
  <si>
    <t>211121197207****16</t>
  </si>
  <si>
    <t>13998****32</t>
  </si>
  <si>
    <t>5947110101******85</t>
  </si>
  <si>
    <t>李继先</t>
  </si>
  <si>
    <t>211121196906****35</t>
  </si>
  <si>
    <t>高洪桥</t>
  </si>
  <si>
    <t>211121195801****33</t>
  </si>
  <si>
    <t>13043****45</t>
  </si>
  <si>
    <t>5947110101******02</t>
  </si>
  <si>
    <t>井国金</t>
  </si>
  <si>
    <t>211121197409****13</t>
  </si>
  <si>
    <t>13082****36</t>
  </si>
  <si>
    <t>大岗子村褚家组</t>
  </si>
  <si>
    <t>李枝</t>
  </si>
  <si>
    <t>150424195309****28</t>
  </si>
  <si>
    <t>68005****</t>
  </si>
  <si>
    <t>6214490890******697</t>
  </si>
  <si>
    <t>李桂德</t>
  </si>
  <si>
    <t>211121195209****37</t>
  </si>
  <si>
    <t>李利胜</t>
  </si>
  <si>
    <t>211121197712****13</t>
  </si>
  <si>
    <t>13842****02</t>
  </si>
  <si>
    <t>李桂权</t>
  </si>
  <si>
    <t>211121196905****38</t>
  </si>
  <si>
    <t>68009****</t>
  </si>
  <si>
    <t>5947110101******89</t>
  </si>
  <si>
    <t>曲宝库</t>
  </si>
  <si>
    <t>211121196210****35</t>
  </si>
  <si>
    <t>15241****88</t>
  </si>
  <si>
    <t>6214490890******688</t>
  </si>
  <si>
    <t>李海波</t>
  </si>
  <si>
    <t>211121197909****18</t>
  </si>
  <si>
    <t>13795****42</t>
  </si>
  <si>
    <t>林远文</t>
  </si>
  <si>
    <t>211121195708****32</t>
  </si>
  <si>
    <t>18242****30</t>
  </si>
  <si>
    <t>刘艳权</t>
  </si>
  <si>
    <t>211121195310****17</t>
  </si>
  <si>
    <t>13624****60</t>
  </si>
  <si>
    <t>5947110101******16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</si>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</sst>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2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23" applyNumberFormat="0" applyAlignment="0" applyProtection="0">
      <alignment vertical="center"/>
    </xf>
    <xf numFmtId="0" fontId="19" fillId="11" borderId="19" applyNumberFormat="0" applyAlignment="0" applyProtection="0">
      <alignment vertical="center"/>
    </xf>
    <xf numFmtId="0" fontId="20" fillId="12" borderId="2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4" fillId="0" borderId="0"/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/>
    <xf numFmtId="0" fontId="1" fillId="0" borderId="0" xfId="0" applyNumberFormat="1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4 3 2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X67"/>
  <sheetViews>
    <sheetView tabSelected="1" zoomScale="90" zoomScaleNormal="90" workbookViewId="0">
      <selection activeCell="AY50" sqref="AY50"/>
    </sheetView>
  </sheetViews>
  <sheetFormatPr defaultColWidth="9" defaultRowHeight="27" customHeight="1"/>
  <cols>
    <col min="1" max="1" width="3.875" style="2" customWidth="1"/>
    <col min="2" max="2" width="2.34166666666667" style="2" customWidth="1"/>
    <col min="3" max="3" width="2.33333333333333" style="2" customWidth="1"/>
    <col min="4" max="4" width="1.55" style="2" customWidth="1"/>
    <col min="5" max="5" width="2.34166666666667" style="2" customWidth="1"/>
    <col min="6" max="6" width="2.18333333333333" style="2" customWidth="1"/>
    <col min="7" max="7" width="1.4" style="2" customWidth="1"/>
    <col min="8" max="8" width="1.71666666666667" style="2" customWidth="1"/>
    <col min="9" max="9" width="2.03333333333333" style="2" customWidth="1"/>
    <col min="10" max="10" width="2.65833333333333" style="2" customWidth="1"/>
    <col min="11" max="11" width="1.25" style="2" customWidth="1"/>
    <col min="12" max="12" width="2.18333333333333" style="2" customWidth="1"/>
    <col min="13" max="13" width="3.625" style="2" customWidth="1"/>
    <col min="14" max="14" width="1.71666666666667" style="2" customWidth="1"/>
    <col min="15" max="15" width="2.34166666666667" style="2" customWidth="1"/>
    <col min="16" max="16" width="3.28333333333333" style="2" customWidth="1"/>
    <col min="17" max="18" width="3.625" style="2" customWidth="1"/>
    <col min="19" max="19" width="4.21666666666667" style="2" customWidth="1"/>
    <col min="20" max="20" width="2.5" style="2" customWidth="1"/>
    <col min="21" max="21" width="4.36666666666667" style="2" customWidth="1"/>
    <col min="22" max="22" width="4.05833333333333" style="2" customWidth="1"/>
    <col min="23" max="23" width="2.5" style="2" customWidth="1"/>
    <col min="24" max="24" width="2.63333333333333" style="3" customWidth="1"/>
    <col min="25" max="25" width="4.71666666666667" style="2" customWidth="1"/>
    <col min="26" max="26" width="4.575" style="4" customWidth="1"/>
    <col min="27" max="27" width="4.3" style="2" customWidth="1"/>
    <col min="28" max="28" width="3.9" style="2" customWidth="1"/>
    <col min="29" max="29" width="2.19166666666667" style="2" customWidth="1"/>
    <col min="30" max="30" width="3.625" style="4" customWidth="1"/>
    <col min="31" max="31" width="5.93333333333333" style="4" customWidth="1"/>
    <col min="32" max="32" width="3.275" style="4" customWidth="1"/>
    <col min="33" max="33" width="4.21666666666667" style="2" customWidth="1"/>
    <col min="34" max="34" width="1.71666666666667" style="2" customWidth="1"/>
    <col min="35" max="35" width="1.55833333333333" style="2" customWidth="1"/>
    <col min="36" max="36" width="2.025" style="2" customWidth="1"/>
    <col min="37" max="37" width="0.941666666666667" style="2" customWidth="1"/>
    <col min="38" max="38" width="1.56666666666667" style="2" customWidth="1"/>
    <col min="39" max="39" width="3.125" style="2" customWidth="1"/>
    <col min="40" max="40" width="3.625" style="2" customWidth="1"/>
    <col min="41" max="41" width="3.125" style="2" customWidth="1"/>
    <col min="42" max="42" width="2.96666666666667" style="2" customWidth="1"/>
    <col min="43" max="43" width="3.625" style="2" customWidth="1"/>
    <col min="44" max="44" width="2.80833333333333" style="2" customWidth="1"/>
    <col min="45" max="45" width="3.625" style="2" customWidth="1"/>
    <col min="46" max="46" width="4.20833333333333" style="2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9"/>
      <c r="Y1" s="5"/>
      <c r="Z1" s="25"/>
      <c r="AA1" s="5"/>
      <c r="AB1" s="5"/>
      <c r="AC1" s="5"/>
      <c r="AD1" s="25"/>
      <c r="AE1" s="25"/>
      <c r="AF1" s="2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6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20"/>
      <c r="Y2" s="7"/>
      <c r="Z2" s="26"/>
      <c r="AA2" s="7"/>
      <c r="AB2" s="7"/>
      <c r="AC2" s="7"/>
      <c r="AD2" s="26"/>
      <c r="AE2" s="26"/>
      <c r="AF2" s="2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7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21"/>
      <c r="Y3" s="9"/>
      <c r="Z3" s="27"/>
      <c r="AA3" s="9"/>
      <c r="AB3" s="9"/>
      <c r="AC3" s="9"/>
      <c r="AD3" s="27"/>
      <c r="AE3" s="27"/>
      <c r="AF3" s="27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8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22"/>
      <c r="Y4" s="11"/>
      <c r="Z4" s="28"/>
      <c r="AA4" s="11"/>
      <c r="AB4" s="11"/>
      <c r="AC4" s="11"/>
      <c r="AD4" s="28"/>
      <c r="AE4" s="28"/>
      <c r="AF4" s="28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23"/>
      <c r="Y5" s="13"/>
      <c r="Z5" s="29"/>
      <c r="AA5" s="13"/>
      <c r="AB5" s="13"/>
      <c r="AC5" s="13"/>
      <c r="AD5" s="29"/>
      <c r="AE5" s="29"/>
      <c r="AF5" s="29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24" t="s">
        <v>12</v>
      </c>
      <c r="Y6" s="14"/>
      <c r="Z6" s="30" t="s">
        <v>13</v>
      </c>
      <c r="AA6" s="18"/>
      <c r="AB6" s="16" t="s">
        <v>14</v>
      </c>
      <c r="AC6" s="18"/>
      <c r="AD6" s="30" t="s">
        <v>15</v>
      </c>
      <c r="AE6" s="31"/>
      <c r="AF6" s="32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9" t="s">
        <v>20</v>
      </c>
    </row>
    <row r="7" s="1" customFormat="1" ht="24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14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4">
        <v>9.8</v>
      </c>
      <c r="U7" s="14"/>
      <c r="V7" s="14">
        <f>T7</f>
        <v>9.8</v>
      </c>
      <c r="W7" s="14"/>
      <c r="X7" s="24">
        <f>T7*650</f>
        <v>6370</v>
      </c>
      <c r="Y7" s="14"/>
      <c r="Z7" s="32">
        <f>T7*26.65</f>
        <v>261.17</v>
      </c>
      <c r="AA7" s="14"/>
      <c r="AB7" s="33">
        <v>0.8</v>
      </c>
      <c r="AC7" s="14"/>
      <c r="AD7" s="34">
        <f>Z7*0.8</f>
        <v>208.936</v>
      </c>
      <c r="AE7" s="31"/>
      <c r="AF7" s="32">
        <f>Z7*0.2</f>
        <v>52.234</v>
      </c>
      <c r="AG7" s="14"/>
      <c r="AH7" s="15" t="s">
        <v>26</v>
      </c>
      <c r="AI7" s="15"/>
      <c r="AJ7" s="15"/>
      <c r="AK7" s="15"/>
      <c r="AL7" s="15"/>
      <c r="AM7" s="15"/>
      <c r="AN7" s="14" t="s">
        <v>27</v>
      </c>
      <c r="AO7" s="14"/>
      <c r="AP7" s="14"/>
      <c r="AQ7" s="40"/>
      <c r="AR7" s="40"/>
      <c r="AS7" s="41"/>
      <c r="AT7" s="42"/>
    </row>
    <row r="8" s="1" customFormat="1" ht="24" customHeight="1" spans="1:46">
      <c r="A8" s="14">
        <v>2</v>
      </c>
      <c r="B8" s="14" t="s">
        <v>28</v>
      </c>
      <c r="C8" s="14"/>
      <c r="D8" s="14"/>
      <c r="E8" s="15" t="s">
        <v>22</v>
      </c>
      <c r="F8" s="15"/>
      <c r="G8" s="15"/>
      <c r="H8" s="15"/>
      <c r="I8" s="15"/>
      <c r="J8" s="14" t="s">
        <v>29</v>
      </c>
      <c r="K8" s="14"/>
      <c r="L8" s="14"/>
      <c r="M8" s="14"/>
      <c r="N8" s="14" t="s">
        <v>30</v>
      </c>
      <c r="O8" s="14"/>
      <c r="P8" s="14"/>
      <c r="Q8" s="14"/>
      <c r="R8" s="14" t="s">
        <v>25</v>
      </c>
      <c r="S8" s="14"/>
      <c r="T8" s="14">
        <v>7.36</v>
      </c>
      <c r="U8" s="14"/>
      <c r="V8" s="14">
        <f t="shared" ref="V8:V65" si="0">T8</f>
        <v>7.36</v>
      </c>
      <c r="W8" s="14"/>
      <c r="X8" s="24">
        <f t="shared" ref="X8:X65" si="1">T8*650</f>
        <v>4784</v>
      </c>
      <c r="Y8" s="14"/>
      <c r="Z8" s="32">
        <f t="shared" ref="Z8:Z65" si="2">T8*26.65</f>
        <v>196.144</v>
      </c>
      <c r="AA8" s="14"/>
      <c r="AB8" s="33">
        <v>0.8</v>
      </c>
      <c r="AC8" s="14"/>
      <c r="AD8" s="34">
        <f t="shared" ref="AD8:AD65" si="3">Z8*0.8</f>
        <v>156.9152</v>
      </c>
      <c r="AE8" s="31"/>
      <c r="AF8" s="32">
        <f t="shared" ref="AF8:AF65" si="4">Z8*0.2</f>
        <v>39.2288</v>
      </c>
      <c r="AG8" s="14"/>
      <c r="AH8" s="15" t="s">
        <v>31</v>
      </c>
      <c r="AI8" s="15"/>
      <c r="AJ8" s="15"/>
      <c r="AK8" s="15"/>
      <c r="AL8" s="15"/>
      <c r="AM8" s="15"/>
      <c r="AN8" s="14" t="s">
        <v>27</v>
      </c>
      <c r="AO8" s="14"/>
      <c r="AP8" s="14"/>
      <c r="AQ8" s="14"/>
      <c r="AR8" s="14"/>
      <c r="AS8" s="16"/>
      <c r="AT8" s="42"/>
    </row>
    <row r="9" s="1" customFormat="1" ht="24" customHeight="1" spans="1:46">
      <c r="A9" s="14">
        <v>3</v>
      </c>
      <c r="B9" s="14" t="s">
        <v>32</v>
      </c>
      <c r="C9" s="14"/>
      <c r="D9" s="14"/>
      <c r="E9" s="15" t="s">
        <v>22</v>
      </c>
      <c r="F9" s="15"/>
      <c r="G9" s="15"/>
      <c r="H9" s="15"/>
      <c r="I9" s="15"/>
      <c r="J9" s="14" t="s">
        <v>33</v>
      </c>
      <c r="K9" s="14"/>
      <c r="L9" s="14"/>
      <c r="M9" s="14"/>
      <c r="N9" s="14" t="s">
        <v>34</v>
      </c>
      <c r="O9" s="14"/>
      <c r="P9" s="14"/>
      <c r="Q9" s="14"/>
      <c r="R9" s="14" t="s">
        <v>25</v>
      </c>
      <c r="S9" s="14"/>
      <c r="T9" s="14">
        <v>15</v>
      </c>
      <c r="U9" s="14"/>
      <c r="V9" s="14">
        <f t="shared" si="0"/>
        <v>15</v>
      </c>
      <c r="W9" s="14"/>
      <c r="X9" s="24">
        <f t="shared" si="1"/>
        <v>9750</v>
      </c>
      <c r="Y9" s="14"/>
      <c r="Z9" s="32">
        <f t="shared" si="2"/>
        <v>399.75</v>
      </c>
      <c r="AA9" s="14"/>
      <c r="AB9" s="33">
        <v>0.8</v>
      </c>
      <c r="AC9" s="14"/>
      <c r="AD9" s="34">
        <f t="shared" si="3"/>
        <v>319.8</v>
      </c>
      <c r="AE9" s="31"/>
      <c r="AF9" s="32">
        <f t="shared" si="4"/>
        <v>79.95</v>
      </c>
      <c r="AG9" s="14"/>
      <c r="AH9" s="15" t="s">
        <v>35</v>
      </c>
      <c r="AI9" s="15"/>
      <c r="AJ9" s="15"/>
      <c r="AK9" s="15"/>
      <c r="AL9" s="15"/>
      <c r="AM9" s="15"/>
      <c r="AN9" s="14" t="s">
        <v>27</v>
      </c>
      <c r="AO9" s="14"/>
      <c r="AP9" s="14"/>
      <c r="AQ9" s="14"/>
      <c r="AR9" s="14"/>
      <c r="AS9" s="16"/>
      <c r="AT9" s="43"/>
    </row>
    <row r="10" s="1" customFormat="1" ht="24" customHeight="1" spans="1:46">
      <c r="A10" s="14">
        <v>4</v>
      </c>
      <c r="B10" s="14" t="s">
        <v>36</v>
      </c>
      <c r="C10" s="14"/>
      <c r="D10" s="14"/>
      <c r="E10" s="15" t="s">
        <v>22</v>
      </c>
      <c r="F10" s="15"/>
      <c r="G10" s="15"/>
      <c r="H10" s="15"/>
      <c r="I10" s="15"/>
      <c r="J10" s="14" t="s">
        <v>37</v>
      </c>
      <c r="K10" s="14"/>
      <c r="L10" s="14"/>
      <c r="M10" s="14"/>
      <c r="N10" s="14" t="s">
        <v>38</v>
      </c>
      <c r="O10" s="14"/>
      <c r="P10" s="14"/>
      <c r="Q10" s="14"/>
      <c r="R10" s="14" t="s">
        <v>39</v>
      </c>
      <c r="S10" s="14"/>
      <c r="T10" s="14">
        <v>9.38</v>
      </c>
      <c r="U10" s="14"/>
      <c r="V10" s="14">
        <f t="shared" si="0"/>
        <v>9.38</v>
      </c>
      <c r="W10" s="14"/>
      <c r="X10" s="24">
        <f t="shared" si="1"/>
        <v>6097</v>
      </c>
      <c r="Y10" s="14"/>
      <c r="Z10" s="32">
        <f t="shared" si="2"/>
        <v>249.977</v>
      </c>
      <c r="AA10" s="14"/>
      <c r="AB10" s="33">
        <v>0.8</v>
      </c>
      <c r="AC10" s="14"/>
      <c r="AD10" s="34">
        <f t="shared" si="3"/>
        <v>199.9816</v>
      </c>
      <c r="AE10" s="31"/>
      <c r="AF10" s="32">
        <f t="shared" si="4"/>
        <v>49.9954</v>
      </c>
      <c r="AG10" s="14"/>
      <c r="AH10" s="15" t="s">
        <v>40</v>
      </c>
      <c r="AI10" s="15"/>
      <c r="AJ10" s="15"/>
      <c r="AK10" s="15"/>
      <c r="AL10" s="15"/>
      <c r="AM10" s="15"/>
      <c r="AN10" s="14" t="s">
        <v>27</v>
      </c>
      <c r="AO10" s="14"/>
      <c r="AP10" s="14"/>
      <c r="AQ10" s="44"/>
      <c r="AR10" s="44"/>
      <c r="AS10" s="45"/>
      <c r="AT10" s="46"/>
    </row>
    <row r="11" s="1" customFormat="1" ht="24" customHeight="1" spans="1:46">
      <c r="A11" s="14">
        <v>5</v>
      </c>
      <c r="B11" s="14" t="s">
        <v>41</v>
      </c>
      <c r="C11" s="14"/>
      <c r="D11" s="14"/>
      <c r="E11" s="15" t="s">
        <v>22</v>
      </c>
      <c r="F11" s="15"/>
      <c r="G11" s="15"/>
      <c r="H11" s="15"/>
      <c r="I11" s="15"/>
      <c r="J11" s="14" t="s">
        <v>42</v>
      </c>
      <c r="K11" s="14"/>
      <c r="L11" s="14"/>
      <c r="M11" s="14"/>
      <c r="N11" s="14" t="s">
        <v>43</v>
      </c>
      <c r="O11" s="14"/>
      <c r="P11" s="14"/>
      <c r="Q11" s="14"/>
      <c r="R11" s="14" t="s">
        <v>44</v>
      </c>
      <c r="S11" s="14"/>
      <c r="T11" s="14">
        <v>16.21</v>
      </c>
      <c r="U11" s="14"/>
      <c r="V11" s="14">
        <f t="shared" si="0"/>
        <v>16.21</v>
      </c>
      <c r="W11" s="14"/>
      <c r="X11" s="24">
        <f t="shared" si="1"/>
        <v>10536.5</v>
      </c>
      <c r="Y11" s="14"/>
      <c r="Z11" s="32">
        <f t="shared" si="2"/>
        <v>431.9965</v>
      </c>
      <c r="AA11" s="14"/>
      <c r="AB11" s="33">
        <v>0.8</v>
      </c>
      <c r="AC11" s="14"/>
      <c r="AD11" s="34">
        <f t="shared" si="3"/>
        <v>345.5972</v>
      </c>
      <c r="AE11" s="31"/>
      <c r="AF11" s="32">
        <f t="shared" si="4"/>
        <v>86.3993</v>
      </c>
      <c r="AG11" s="14"/>
      <c r="AH11" s="15" t="s">
        <v>45</v>
      </c>
      <c r="AI11" s="15"/>
      <c r="AJ11" s="15"/>
      <c r="AK11" s="15"/>
      <c r="AL11" s="15"/>
      <c r="AM11" s="15"/>
      <c r="AN11" s="14" t="s">
        <v>27</v>
      </c>
      <c r="AO11" s="14"/>
      <c r="AP11" s="14"/>
      <c r="AQ11" s="14"/>
      <c r="AR11" s="14"/>
      <c r="AS11" s="14"/>
      <c r="AT11" s="42"/>
    </row>
    <row r="12" s="1" customFormat="1" ht="24" customHeight="1" spans="1:50">
      <c r="A12" s="14">
        <v>6</v>
      </c>
      <c r="B12" s="14" t="s">
        <v>46</v>
      </c>
      <c r="C12" s="14"/>
      <c r="D12" s="14"/>
      <c r="E12" s="15" t="s">
        <v>22</v>
      </c>
      <c r="F12" s="15"/>
      <c r="G12" s="15"/>
      <c r="H12" s="15"/>
      <c r="I12" s="15"/>
      <c r="J12" s="14" t="s">
        <v>47</v>
      </c>
      <c r="K12" s="14"/>
      <c r="L12" s="14"/>
      <c r="M12" s="14"/>
      <c r="N12" s="14" t="s">
        <v>48</v>
      </c>
      <c r="O12" s="14"/>
      <c r="P12" s="14"/>
      <c r="Q12" s="14"/>
      <c r="R12" s="14" t="s">
        <v>44</v>
      </c>
      <c r="S12" s="14"/>
      <c r="T12" s="14">
        <v>8.93</v>
      </c>
      <c r="U12" s="14"/>
      <c r="V12" s="14">
        <f t="shared" si="0"/>
        <v>8.93</v>
      </c>
      <c r="W12" s="14"/>
      <c r="X12" s="24">
        <f t="shared" si="1"/>
        <v>5804.5</v>
      </c>
      <c r="Y12" s="14"/>
      <c r="Z12" s="32">
        <f t="shared" si="2"/>
        <v>237.9845</v>
      </c>
      <c r="AA12" s="14"/>
      <c r="AB12" s="33">
        <v>0.8</v>
      </c>
      <c r="AC12" s="14"/>
      <c r="AD12" s="34">
        <f t="shared" si="3"/>
        <v>190.3876</v>
      </c>
      <c r="AE12" s="31"/>
      <c r="AF12" s="32">
        <f t="shared" si="4"/>
        <v>47.5969</v>
      </c>
      <c r="AG12" s="14"/>
      <c r="AH12" s="15" t="s">
        <v>49</v>
      </c>
      <c r="AI12" s="15"/>
      <c r="AJ12" s="15"/>
      <c r="AK12" s="15"/>
      <c r="AL12" s="15"/>
      <c r="AM12" s="15"/>
      <c r="AN12" s="14" t="s">
        <v>27</v>
      </c>
      <c r="AO12" s="14"/>
      <c r="AP12" s="14"/>
      <c r="AQ12" s="14"/>
      <c r="AR12" s="14"/>
      <c r="AS12" s="14"/>
      <c r="AT12" s="42"/>
      <c r="AW12" s="14"/>
      <c r="AX12" s="14"/>
    </row>
    <row r="13" s="1" customFormat="1" ht="24" customHeight="1" spans="1:46">
      <c r="A13" s="14">
        <v>7</v>
      </c>
      <c r="B13" s="14" t="s">
        <v>50</v>
      </c>
      <c r="C13" s="14"/>
      <c r="D13" s="14"/>
      <c r="E13" s="15" t="s">
        <v>22</v>
      </c>
      <c r="F13" s="15"/>
      <c r="G13" s="15"/>
      <c r="H13" s="15"/>
      <c r="I13" s="15"/>
      <c r="J13" s="14" t="s">
        <v>51</v>
      </c>
      <c r="K13" s="14"/>
      <c r="L13" s="14"/>
      <c r="M13" s="14"/>
      <c r="N13" s="14" t="s">
        <v>52</v>
      </c>
      <c r="O13" s="14"/>
      <c r="P13" s="14"/>
      <c r="Q13" s="14"/>
      <c r="R13" s="14" t="s">
        <v>44</v>
      </c>
      <c r="S13" s="14"/>
      <c r="T13" s="14">
        <v>3.86</v>
      </c>
      <c r="U13" s="14"/>
      <c r="V13" s="14">
        <f t="shared" si="0"/>
        <v>3.86</v>
      </c>
      <c r="W13" s="14"/>
      <c r="X13" s="24">
        <f t="shared" si="1"/>
        <v>2509</v>
      </c>
      <c r="Y13" s="14"/>
      <c r="Z13" s="32">
        <f t="shared" si="2"/>
        <v>102.869</v>
      </c>
      <c r="AA13" s="14"/>
      <c r="AB13" s="33">
        <v>0.8</v>
      </c>
      <c r="AC13" s="14"/>
      <c r="AD13" s="34">
        <f t="shared" si="3"/>
        <v>82.2952</v>
      </c>
      <c r="AE13" s="31"/>
      <c r="AF13" s="32">
        <f t="shared" si="4"/>
        <v>20.5738</v>
      </c>
      <c r="AG13" s="14"/>
      <c r="AH13" s="15" t="s">
        <v>53</v>
      </c>
      <c r="AI13" s="15"/>
      <c r="AJ13" s="15"/>
      <c r="AK13" s="15"/>
      <c r="AL13" s="15"/>
      <c r="AM13" s="15"/>
      <c r="AN13" s="14" t="s">
        <v>27</v>
      </c>
      <c r="AO13" s="14"/>
      <c r="AP13" s="14"/>
      <c r="AQ13" s="47"/>
      <c r="AR13" s="47"/>
      <c r="AS13" s="48"/>
      <c r="AT13" s="43"/>
    </row>
    <row r="14" s="1" customFormat="1" ht="24" customHeight="1" spans="1:46">
      <c r="A14" s="14">
        <v>8</v>
      </c>
      <c r="B14" s="14" t="s">
        <v>54</v>
      </c>
      <c r="C14" s="14"/>
      <c r="D14" s="14"/>
      <c r="E14" s="15" t="s">
        <v>22</v>
      </c>
      <c r="F14" s="15"/>
      <c r="G14" s="15"/>
      <c r="H14" s="15"/>
      <c r="I14" s="15"/>
      <c r="J14" s="14" t="s">
        <v>55</v>
      </c>
      <c r="K14" s="14"/>
      <c r="L14" s="14"/>
      <c r="M14" s="14"/>
      <c r="N14" s="14" t="s">
        <v>56</v>
      </c>
      <c r="O14" s="14"/>
      <c r="P14" s="14"/>
      <c r="Q14" s="14"/>
      <c r="R14" s="14" t="s">
        <v>44</v>
      </c>
      <c r="S14" s="14"/>
      <c r="T14" s="14">
        <v>19.64</v>
      </c>
      <c r="U14" s="14"/>
      <c r="V14" s="14">
        <f t="shared" si="0"/>
        <v>19.64</v>
      </c>
      <c r="W14" s="14"/>
      <c r="X14" s="24">
        <f t="shared" si="1"/>
        <v>12766</v>
      </c>
      <c r="Y14" s="14"/>
      <c r="Z14" s="32">
        <f t="shared" si="2"/>
        <v>523.406</v>
      </c>
      <c r="AA14" s="14"/>
      <c r="AB14" s="33">
        <v>0.8</v>
      </c>
      <c r="AC14" s="14"/>
      <c r="AD14" s="34">
        <f t="shared" si="3"/>
        <v>418.7248</v>
      </c>
      <c r="AE14" s="31"/>
      <c r="AF14" s="32">
        <f t="shared" si="4"/>
        <v>104.6812</v>
      </c>
      <c r="AG14" s="14"/>
      <c r="AH14" s="15" t="s">
        <v>57</v>
      </c>
      <c r="AI14" s="15"/>
      <c r="AJ14" s="15"/>
      <c r="AK14" s="15"/>
      <c r="AL14" s="15"/>
      <c r="AM14" s="15"/>
      <c r="AN14" s="14" t="s">
        <v>27</v>
      </c>
      <c r="AO14" s="14"/>
      <c r="AP14" s="14"/>
      <c r="AQ14" s="14"/>
      <c r="AR14" s="14"/>
      <c r="AS14" s="16"/>
      <c r="AT14" s="42"/>
    </row>
    <row r="15" s="1" customFormat="1" ht="24" customHeight="1" spans="1:46">
      <c r="A15" s="14">
        <v>9</v>
      </c>
      <c r="B15" s="14" t="s">
        <v>58</v>
      </c>
      <c r="C15" s="14"/>
      <c r="D15" s="14"/>
      <c r="E15" s="15" t="s">
        <v>22</v>
      </c>
      <c r="F15" s="15"/>
      <c r="G15" s="15"/>
      <c r="H15" s="15"/>
      <c r="I15" s="15"/>
      <c r="J15" s="14" t="s">
        <v>59</v>
      </c>
      <c r="K15" s="14"/>
      <c r="L15" s="14"/>
      <c r="M15" s="14"/>
      <c r="N15" s="14" t="s">
        <v>60</v>
      </c>
      <c r="O15" s="14"/>
      <c r="P15" s="14"/>
      <c r="Q15" s="14"/>
      <c r="R15" s="14" t="s">
        <v>44</v>
      </c>
      <c r="S15" s="14"/>
      <c r="T15" s="14">
        <v>11.18</v>
      </c>
      <c r="U15" s="14"/>
      <c r="V15" s="14">
        <f t="shared" si="0"/>
        <v>11.18</v>
      </c>
      <c r="W15" s="14"/>
      <c r="X15" s="24">
        <f t="shared" si="1"/>
        <v>7267</v>
      </c>
      <c r="Y15" s="14"/>
      <c r="Z15" s="32">
        <f t="shared" si="2"/>
        <v>297.947</v>
      </c>
      <c r="AA15" s="14"/>
      <c r="AB15" s="33">
        <v>0.8</v>
      </c>
      <c r="AC15" s="14"/>
      <c r="AD15" s="34">
        <f t="shared" si="3"/>
        <v>238.3576</v>
      </c>
      <c r="AE15" s="31"/>
      <c r="AF15" s="32">
        <f t="shared" si="4"/>
        <v>59.5894</v>
      </c>
      <c r="AG15" s="14"/>
      <c r="AH15" s="15" t="s">
        <v>61</v>
      </c>
      <c r="AI15" s="15"/>
      <c r="AJ15" s="15"/>
      <c r="AK15" s="15"/>
      <c r="AL15" s="15"/>
      <c r="AM15" s="15"/>
      <c r="AN15" s="14" t="s">
        <v>27</v>
      </c>
      <c r="AO15" s="14"/>
      <c r="AP15" s="14"/>
      <c r="AQ15" s="14"/>
      <c r="AR15" s="14"/>
      <c r="AS15" s="16"/>
      <c r="AT15" s="42"/>
    </row>
    <row r="16" s="1" customFormat="1" ht="24" customHeight="1" spans="1:46">
      <c r="A16" s="14">
        <v>10</v>
      </c>
      <c r="B16" s="14" t="s">
        <v>62</v>
      </c>
      <c r="C16" s="14"/>
      <c r="D16" s="14"/>
      <c r="E16" s="15" t="s">
        <v>22</v>
      </c>
      <c r="F16" s="15"/>
      <c r="G16" s="15"/>
      <c r="H16" s="15"/>
      <c r="I16" s="15"/>
      <c r="J16" s="14" t="s">
        <v>63</v>
      </c>
      <c r="K16" s="14"/>
      <c r="L16" s="14"/>
      <c r="M16" s="14"/>
      <c r="N16" s="14" t="s">
        <v>64</v>
      </c>
      <c r="O16" s="14"/>
      <c r="P16" s="14"/>
      <c r="Q16" s="14"/>
      <c r="R16" s="14" t="s">
        <v>25</v>
      </c>
      <c r="S16" s="14"/>
      <c r="T16" s="14">
        <v>20.64</v>
      </c>
      <c r="U16" s="14"/>
      <c r="V16" s="14">
        <f t="shared" si="0"/>
        <v>20.64</v>
      </c>
      <c r="W16" s="14"/>
      <c r="X16" s="24">
        <f t="shared" si="1"/>
        <v>13416</v>
      </c>
      <c r="Y16" s="14"/>
      <c r="Z16" s="32">
        <f t="shared" si="2"/>
        <v>550.056</v>
      </c>
      <c r="AA16" s="14"/>
      <c r="AB16" s="33">
        <v>0.8</v>
      </c>
      <c r="AC16" s="14"/>
      <c r="AD16" s="34">
        <f t="shared" si="3"/>
        <v>440.0448</v>
      </c>
      <c r="AE16" s="31"/>
      <c r="AF16" s="32">
        <f t="shared" si="4"/>
        <v>110.0112</v>
      </c>
      <c r="AG16" s="14"/>
      <c r="AH16" s="15" t="s">
        <v>65</v>
      </c>
      <c r="AI16" s="15"/>
      <c r="AJ16" s="15"/>
      <c r="AK16" s="15"/>
      <c r="AL16" s="15"/>
      <c r="AM16" s="15"/>
      <c r="AN16" s="14" t="s">
        <v>27</v>
      </c>
      <c r="AO16" s="14"/>
      <c r="AP16" s="14"/>
      <c r="AQ16" s="14"/>
      <c r="AR16" s="14"/>
      <c r="AS16" s="16"/>
      <c r="AT16" s="49"/>
    </row>
    <row r="17" s="1" customFormat="1" ht="24" customHeight="1" spans="1:46">
      <c r="A17" s="14">
        <v>11</v>
      </c>
      <c r="B17" s="14" t="s">
        <v>66</v>
      </c>
      <c r="C17" s="14"/>
      <c r="D17" s="14"/>
      <c r="E17" s="15" t="s">
        <v>22</v>
      </c>
      <c r="F17" s="15"/>
      <c r="G17" s="15"/>
      <c r="H17" s="15"/>
      <c r="I17" s="15"/>
      <c r="J17" s="14" t="s">
        <v>67</v>
      </c>
      <c r="K17" s="14"/>
      <c r="L17" s="14"/>
      <c r="M17" s="14"/>
      <c r="N17" s="14" t="s">
        <v>68</v>
      </c>
      <c r="O17" s="14"/>
      <c r="P17" s="14"/>
      <c r="Q17" s="14"/>
      <c r="R17" s="14" t="s">
        <v>25</v>
      </c>
      <c r="S17" s="14"/>
      <c r="T17" s="14">
        <v>18.47</v>
      </c>
      <c r="U17" s="14"/>
      <c r="V17" s="14">
        <f t="shared" si="0"/>
        <v>18.47</v>
      </c>
      <c r="W17" s="14"/>
      <c r="X17" s="24">
        <f t="shared" si="1"/>
        <v>12005.5</v>
      </c>
      <c r="Y17" s="14"/>
      <c r="Z17" s="32">
        <f t="shared" si="2"/>
        <v>492.2255</v>
      </c>
      <c r="AA17" s="14"/>
      <c r="AB17" s="33">
        <v>0.8</v>
      </c>
      <c r="AC17" s="14"/>
      <c r="AD17" s="34">
        <f t="shared" si="3"/>
        <v>393.7804</v>
      </c>
      <c r="AE17" s="31"/>
      <c r="AF17" s="32">
        <f t="shared" si="4"/>
        <v>98.4451</v>
      </c>
      <c r="AG17" s="14"/>
      <c r="AH17" s="15" t="s">
        <v>69</v>
      </c>
      <c r="AI17" s="15"/>
      <c r="AJ17" s="15"/>
      <c r="AK17" s="15"/>
      <c r="AL17" s="15"/>
      <c r="AM17" s="15"/>
      <c r="AN17" s="14" t="s">
        <v>27</v>
      </c>
      <c r="AO17" s="14"/>
      <c r="AP17" s="14"/>
      <c r="AQ17" s="35"/>
      <c r="AR17" s="35"/>
      <c r="AS17" s="50"/>
      <c r="AT17" s="43"/>
    </row>
    <row r="18" s="1" customFormat="1" ht="24" customHeight="1" spans="1:46">
      <c r="A18" s="14">
        <v>12</v>
      </c>
      <c r="B18" s="14" t="s">
        <v>70</v>
      </c>
      <c r="C18" s="14"/>
      <c r="D18" s="14"/>
      <c r="E18" s="15" t="s">
        <v>22</v>
      </c>
      <c r="F18" s="15"/>
      <c r="G18" s="15"/>
      <c r="H18" s="15"/>
      <c r="I18" s="15"/>
      <c r="J18" s="14" t="s">
        <v>71</v>
      </c>
      <c r="K18" s="14"/>
      <c r="L18" s="14"/>
      <c r="M18" s="14"/>
      <c r="N18" s="14" t="s">
        <v>68</v>
      </c>
      <c r="O18" s="14"/>
      <c r="P18" s="14"/>
      <c r="Q18" s="14"/>
      <c r="R18" s="14" t="s">
        <v>25</v>
      </c>
      <c r="S18" s="14"/>
      <c r="T18" s="14">
        <v>18.02</v>
      </c>
      <c r="U18" s="14"/>
      <c r="V18" s="14">
        <f t="shared" si="0"/>
        <v>18.02</v>
      </c>
      <c r="W18" s="14"/>
      <c r="X18" s="24">
        <f t="shared" si="1"/>
        <v>11713</v>
      </c>
      <c r="Y18" s="14"/>
      <c r="Z18" s="32">
        <f t="shared" si="2"/>
        <v>480.233</v>
      </c>
      <c r="AA18" s="14"/>
      <c r="AB18" s="33">
        <v>0.8</v>
      </c>
      <c r="AC18" s="14"/>
      <c r="AD18" s="34">
        <f t="shared" si="3"/>
        <v>384.1864</v>
      </c>
      <c r="AE18" s="31"/>
      <c r="AF18" s="32">
        <f t="shared" si="4"/>
        <v>96.0466</v>
      </c>
      <c r="AG18" s="14"/>
      <c r="AH18" s="15" t="s">
        <v>72</v>
      </c>
      <c r="AI18" s="15"/>
      <c r="AJ18" s="15"/>
      <c r="AK18" s="15"/>
      <c r="AL18" s="15"/>
      <c r="AM18" s="15"/>
      <c r="AN18" s="14" t="s">
        <v>27</v>
      </c>
      <c r="AO18" s="14"/>
      <c r="AP18" s="14"/>
      <c r="AQ18" s="35"/>
      <c r="AR18" s="35"/>
      <c r="AS18" s="50"/>
      <c r="AT18" s="42"/>
    </row>
    <row r="19" s="1" customFormat="1" ht="24" customHeight="1" spans="1:46">
      <c r="A19" s="14">
        <v>13</v>
      </c>
      <c r="B19" s="14" t="s">
        <v>73</v>
      </c>
      <c r="C19" s="14"/>
      <c r="D19" s="14"/>
      <c r="E19" s="15" t="s">
        <v>22</v>
      </c>
      <c r="F19" s="15"/>
      <c r="G19" s="15"/>
      <c r="H19" s="15"/>
      <c r="I19" s="15"/>
      <c r="J19" s="14" t="s">
        <v>74</v>
      </c>
      <c r="K19" s="14"/>
      <c r="L19" s="14"/>
      <c r="M19" s="14"/>
      <c r="N19" s="14" t="s">
        <v>75</v>
      </c>
      <c r="O19" s="14"/>
      <c r="P19" s="14"/>
      <c r="Q19" s="14"/>
      <c r="R19" s="14" t="s">
        <v>44</v>
      </c>
      <c r="S19" s="14"/>
      <c r="T19" s="14">
        <v>12.78</v>
      </c>
      <c r="U19" s="14"/>
      <c r="V19" s="14">
        <f t="shared" si="0"/>
        <v>12.78</v>
      </c>
      <c r="W19" s="14"/>
      <c r="X19" s="24">
        <f t="shared" si="1"/>
        <v>8307</v>
      </c>
      <c r="Y19" s="14"/>
      <c r="Z19" s="32">
        <f t="shared" si="2"/>
        <v>340.587</v>
      </c>
      <c r="AA19" s="14"/>
      <c r="AB19" s="33">
        <v>0.8</v>
      </c>
      <c r="AC19" s="14"/>
      <c r="AD19" s="34">
        <f t="shared" si="3"/>
        <v>272.4696</v>
      </c>
      <c r="AE19" s="31"/>
      <c r="AF19" s="32">
        <f t="shared" si="4"/>
        <v>68.1174</v>
      </c>
      <c r="AG19" s="14"/>
      <c r="AH19" s="15" t="s">
        <v>76</v>
      </c>
      <c r="AI19" s="15"/>
      <c r="AJ19" s="15"/>
      <c r="AK19" s="15"/>
      <c r="AL19" s="15"/>
      <c r="AM19" s="15"/>
      <c r="AN19" s="14" t="s">
        <v>27</v>
      </c>
      <c r="AO19" s="14"/>
      <c r="AP19" s="14"/>
      <c r="AQ19" s="35"/>
      <c r="AR19" s="35"/>
      <c r="AS19" s="50"/>
      <c r="AT19" s="43"/>
    </row>
    <row r="20" s="1" customFormat="1" ht="24" customHeight="1" spans="1:46">
      <c r="A20" s="16" t="s">
        <v>77</v>
      </c>
      <c r="B20" s="17"/>
      <c r="C20" s="17"/>
      <c r="D20" s="18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>
        <f>T7+T8+T9+T10+T11+T12+T13+T14+T15+T16+T17+T18+T19</f>
        <v>171.27</v>
      </c>
      <c r="U20" s="14"/>
      <c r="V20" s="14">
        <f t="shared" si="0"/>
        <v>171.27</v>
      </c>
      <c r="W20" s="14"/>
      <c r="X20" s="24">
        <f t="shared" si="1"/>
        <v>111325.5</v>
      </c>
      <c r="Y20" s="14"/>
      <c r="Z20" s="32">
        <f t="shared" si="2"/>
        <v>4564.3455</v>
      </c>
      <c r="AA20" s="14"/>
      <c r="AB20" s="33">
        <v>0.8</v>
      </c>
      <c r="AC20" s="14"/>
      <c r="AD20" s="34">
        <f t="shared" si="3"/>
        <v>3651.4764</v>
      </c>
      <c r="AE20" s="31"/>
      <c r="AF20" s="32">
        <f t="shared" si="4"/>
        <v>912.8691</v>
      </c>
      <c r="AG20" s="14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50"/>
      <c r="AT20" s="42"/>
    </row>
    <row r="21" s="1" customFormat="1" ht="24" customHeight="1" spans="1:46">
      <c r="A21" s="14">
        <v>14</v>
      </c>
      <c r="B21" s="14" t="s">
        <v>78</v>
      </c>
      <c r="C21" s="14"/>
      <c r="D21" s="14"/>
      <c r="E21" s="15" t="s">
        <v>22</v>
      </c>
      <c r="F21" s="15"/>
      <c r="G21" s="15"/>
      <c r="H21" s="15"/>
      <c r="I21" s="15"/>
      <c r="J21" s="14" t="s">
        <v>79</v>
      </c>
      <c r="K21" s="14"/>
      <c r="L21" s="14"/>
      <c r="M21" s="14"/>
      <c r="N21" s="14" t="s">
        <v>80</v>
      </c>
      <c r="O21" s="14"/>
      <c r="P21" s="14"/>
      <c r="Q21" s="14"/>
      <c r="R21" s="14" t="s">
        <v>44</v>
      </c>
      <c r="S21" s="14"/>
      <c r="T21" s="14">
        <v>15.91</v>
      </c>
      <c r="U21" s="14"/>
      <c r="V21" s="14">
        <f t="shared" si="0"/>
        <v>15.91</v>
      </c>
      <c r="W21" s="14"/>
      <c r="X21" s="24">
        <f t="shared" si="1"/>
        <v>10341.5</v>
      </c>
      <c r="Y21" s="14"/>
      <c r="Z21" s="32">
        <f t="shared" si="2"/>
        <v>424.0015</v>
      </c>
      <c r="AA21" s="14"/>
      <c r="AB21" s="33">
        <v>0.8</v>
      </c>
      <c r="AC21" s="14"/>
      <c r="AD21" s="34">
        <f t="shared" si="3"/>
        <v>339.2012</v>
      </c>
      <c r="AE21" s="31"/>
      <c r="AF21" s="32">
        <f t="shared" si="4"/>
        <v>84.8003</v>
      </c>
      <c r="AG21" s="14"/>
      <c r="AH21" s="15" t="s">
        <v>81</v>
      </c>
      <c r="AI21" s="15"/>
      <c r="AJ21" s="15"/>
      <c r="AK21" s="15"/>
      <c r="AL21" s="15"/>
      <c r="AM21" s="15"/>
      <c r="AN21" s="14" t="s">
        <v>27</v>
      </c>
      <c r="AO21" s="14"/>
      <c r="AP21" s="14"/>
      <c r="AQ21" s="40"/>
      <c r="AR21" s="40"/>
      <c r="AS21" s="41"/>
      <c r="AT21" s="42"/>
    </row>
    <row r="22" s="1" customFormat="1" ht="24" customHeight="1" spans="1:46">
      <c r="A22" s="14">
        <v>15</v>
      </c>
      <c r="B22" s="14" t="s">
        <v>82</v>
      </c>
      <c r="C22" s="14"/>
      <c r="D22" s="14"/>
      <c r="E22" s="15" t="s">
        <v>22</v>
      </c>
      <c r="F22" s="15"/>
      <c r="G22" s="15"/>
      <c r="H22" s="15"/>
      <c r="I22" s="15"/>
      <c r="J22" s="14" t="s">
        <v>83</v>
      </c>
      <c r="K22" s="14"/>
      <c r="L22" s="14"/>
      <c r="M22" s="14"/>
      <c r="N22" s="14" t="s">
        <v>84</v>
      </c>
      <c r="O22" s="14"/>
      <c r="P22" s="14"/>
      <c r="Q22" s="14"/>
      <c r="R22" s="14" t="s">
        <v>85</v>
      </c>
      <c r="S22" s="14"/>
      <c r="T22" s="14">
        <v>13.58</v>
      </c>
      <c r="U22" s="14"/>
      <c r="V22" s="14">
        <f t="shared" si="0"/>
        <v>13.58</v>
      </c>
      <c r="W22" s="14"/>
      <c r="X22" s="24">
        <f t="shared" si="1"/>
        <v>8827</v>
      </c>
      <c r="Y22" s="14"/>
      <c r="Z22" s="32">
        <f t="shared" si="2"/>
        <v>361.907</v>
      </c>
      <c r="AA22" s="14"/>
      <c r="AB22" s="33">
        <v>0.8</v>
      </c>
      <c r="AC22" s="14"/>
      <c r="AD22" s="34">
        <f t="shared" si="3"/>
        <v>289.5256</v>
      </c>
      <c r="AE22" s="31"/>
      <c r="AF22" s="32">
        <f t="shared" si="4"/>
        <v>72.3814</v>
      </c>
      <c r="AG22" s="14"/>
      <c r="AH22" s="15" t="s">
        <v>86</v>
      </c>
      <c r="AI22" s="15"/>
      <c r="AJ22" s="15"/>
      <c r="AK22" s="15"/>
      <c r="AL22" s="15"/>
      <c r="AM22" s="15"/>
      <c r="AN22" s="14" t="s">
        <v>27</v>
      </c>
      <c r="AO22" s="14"/>
      <c r="AP22" s="14"/>
      <c r="AQ22" s="14"/>
      <c r="AR22" s="14"/>
      <c r="AS22" s="16"/>
      <c r="AT22" s="42"/>
    </row>
    <row r="23" s="1" customFormat="1" ht="24" customHeight="1" spans="1:46">
      <c r="A23" s="14">
        <v>16</v>
      </c>
      <c r="B23" s="14" t="s">
        <v>87</v>
      </c>
      <c r="C23" s="14"/>
      <c r="D23" s="14"/>
      <c r="E23" s="15" t="s">
        <v>22</v>
      </c>
      <c r="F23" s="15"/>
      <c r="G23" s="15"/>
      <c r="H23" s="15"/>
      <c r="I23" s="15"/>
      <c r="J23" s="14" t="s">
        <v>88</v>
      </c>
      <c r="K23" s="14"/>
      <c r="L23" s="14"/>
      <c r="M23" s="14"/>
      <c r="N23" s="14" t="s">
        <v>89</v>
      </c>
      <c r="O23" s="14"/>
      <c r="P23" s="14"/>
      <c r="Q23" s="14"/>
      <c r="R23" s="14" t="s">
        <v>25</v>
      </c>
      <c r="S23" s="14"/>
      <c r="T23" s="14">
        <v>17.99</v>
      </c>
      <c r="U23" s="14"/>
      <c r="V23" s="14">
        <f t="shared" si="0"/>
        <v>17.99</v>
      </c>
      <c r="W23" s="14"/>
      <c r="X23" s="24">
        <f t="shared" si="1"/>
        <v>11693.5</v>
      </c>
      <c r="Y23" s="14"/>
      <c r="Z23" s="32">
        <f t="shared" si="2"/>
        <v>479.4335</v>
      </c>
      <c r="AA23" s="14"/>
      <c r="AB23" s="33">
        <v>0.8</v>
      </c>
      <c r="AC23" s="14"/>
      <c r="AD23" s="34">
        <f t="shared" si="3"/>
        <v>383.5468</v>
      </c>
      <c r="AE23" s="31"/>
      <c r="AF23" s="32">
        <f t="shared" si="4"/>
        <v>95.8867</v>
      </c>
      <c r="AG23" s="14"/>
      <c r="AH23" s="15" t="s">
        <v>90</v>
      </c>
      <c r="AI23" s="15"/>
      <c r="AJ23" s="15"/>
      <c r="AK23" s="15"/>
      <c r="AL23" s="15"/>
      <c r="AM23" s="15"/>
      <c r="AN23" s="14" t="s">
        <v>27</v>
      </c>
      <c r="AO23" s="14"/>
      <c r="AP23" s="14"/>
      <c r="AQ23" s="14"/>
      <c r="AR23" s="14"/>
      <c r="AS23" s="16"/>
      <c r="AT23" s="43"/>
    </row>
    <row r="24" s="1" customFormat="1" ht="24" customHeight="1" spans="1:46">
      <c r="A24" s="14">
        <v>17</v>
      </c>
      <c r="B24" s="14" t="s">
        <v>91</v>
      </c>
      <c r="C24" s="14"/>
      <c r="D24" s="14"/>
      <c r="E24" s="15" t="s">
        <v>22</v>
      </c>
      <c r="F24" s="15"/>
      <c r="G24" s="15"/>
      <c r="H24" s="15"/>
      <c r="I24" s="15"/>
      <c r="J24" s="14" t="s">
        <v>92</v>
      </c>
      <c r="K24" s="14"/>
      <c r="L24" s="14"/>
      <c r="M24" s="14"/>
      <c r="N24" s="14" t="s">
        <v>93</v>
      </c>
      <c r="O24" s="14"/>
      <c r="P24" s="14"/>
      <c r="Q24" s="14"/>
      <c r="R24" s="14" t="s">
        <v>44</v>
      </c>
      <c r="S24" s="14"/>
      <c r="T24" s="14">
        <v>13.09</v>
      </c>
      <c r="U24" s="14"/>
      <c r="V24" s="14">
        <f t="shared" si="0"/>
        <v>13.09</v>
      </c>
      <c r="W24" s="14"/>
      <c r="X24" s="24">
        <f t="shared" si="1"/>
        <v>8508.5</v>
      </c>
      <c r="Y24" s="14"/>
      <c r="Z24" s="32">
        <f t="shared" si="2"/>
        <v>348.8485</v>
      </c>
      <c r="AA24" s="14"/>
      <c r="AB24" s="33">
        <v>0.8</v>
      </c>
      <c r="AC24" s="14"/>
      <c r="AD24" s="34">
        <f t="shared" si="3"/>
        <v>279.0788</v>
      </c>
      <c r="AE24" s="31"/>
      <c r="AF24" s="32">
        <f t="shared" si="4"/>
        <v>69.7697</v>
      </c>
      <c r="AG24" s="14"/>
      <c r="AH24" s="15" t="s">
        <v>94</v>
      </c>
      <c r="AI24" s="15"/>
      <c r="AJ24" s="15"/>
      <c r="AK24" s="15"/>
      <c r="AL24" s="15"/>
      <c r="AM24" s="15"/>
      <c r="AN24" s="14" t="s">
        <v>27</v>
      </c>
      <c r="AO24" s="14"/>
      <c r="AP24" s="14"/>
      <c r="AQ24" s="44"/>
      <c r="AR24" s="44"/>
      <c r="AS24" s="45"/>
      <c r="AT24" s="46"/>
    </row>
    <row r="25" s="1" customFormat="1" ht="24" customHeight="1" spans="1:46">
      <c r="A25" s="14">
        <v>18</v>
      </c>
      <c r="B25" s="14" t="s">
        <v>95</v>
      </c>
      <c r="C25" s="14"/>
      <c r="D25" s="14"/>
      <c r="E25" s="15" t="s">
        <v>22</v>
      </c>
      <c r="F25" s="15"/>
      <c r="G25" s="15"/>
      <c r="H25" s="15"/>
      <c r="I25" s="15"/>
      <c r="J25" s="14" t="s">
        <v>96</v>
      </c>
      <c r="K25" s="14"/>
      <c r="L25" s="14"/>
      <c r="M25" s="14"/>
      <c r="N25" s="14" t="s">
        <v>97</v>
      </c>
      <c r="O25" s="14"/>
      <c r="P25" s="14"/>
      <c r="Q25" s="14"/>
      <c r="R25" s="14" t="s">
        <v>39</v>
      </c>
      <c r="S25" s="14"/>
      <c r="T25" s="14">
        <v>12.88</v>
      </c>
      <c r="U25" s="14"/>
      <c r="V25" s="14">
        <f t="shared" si="0"/>
        <v>12.88</v>
      </c>
      <c r="W25" s="14"/>
      <c r="X25" s="24">
        <f t="shared" si="1"/>
        <v>8372</v>
      </c>
      <c r="Y25" s="14"/>
      <c r="Z25" s="32">
        <f t="shared" si="2"/>
        <v>343.252</v>
      </c>
      <c r="AA25" s="14"/>
      <c r="AB25" s="33">
        <v>0.8</v>
      </c>
      <c r="AC25" s="14"/>
      <c r="AD25" s="34">
        <f t="shared" si="3"/>
        <v>274.6016</v>
      </c>
      <c r="AE25" s="31"/>
      <c r="AF25" s="32">
        <f t="shared" si="4"/>
        <v>68.6504</v>
      </c>
      <c r="AG25" s="14"/>
      <c r="AH25" s="15" t="s">
        <v>57</v>
      </c>
      <c r="AI25" s="15"/>
      <c r="AJ25" s="15"/>
      <c r="AK25" s="15"/>
      <c r="AL25" s="15"/>
      <c r="AM25" s="15"/>
      <c r="AN25" s="14" t="s">
        <v>27</v>
      </c>
      <c r="AO25" s="14"/>
      <c r="AP25" s="14"/>
      <c r="AQ25" s="14"/>
      <c r="AR25" s="14"/>
      <c r="AS25" s="14"/>
      <c r="AT25" s="42"/>
    </row>
    <row r="26" s="1" customFormat="1" ht="24" customHeight="1" spans="1:46">
      <c r="A26" s="14">
        <v>19</v>
      </c>
      <c r="B26" s="14" t="s">
        <v>98</v>
      </c>
      <c r="C26" s="14"/>
      <c r="D26" s="14"/>
      <c r="E26" s="15" t="s">
        <v>22</v>
      </c>
      <c r="F26" s="15"/>
      <c r="G26" s="15"/>
      <c r="H26" s="15"/>
      <c r="I26" s="15"/>
      <c r="J26" s="14" t="s">
        <v>99</v>
      </c>
      <c r="K26" s="14"/>
      <c r="L26" s="14"/>
      <c r="M26" s="14"/>
      <c r="N26" s="14" t="s">
        <v>100</v>
      </c>
      <c r="O26" s="14"/>
      <c r="P26" s="14"/>
      <c r="Q26" s="14"/>
      <c r="R26" s="14" t="s">
        <v>25</v>
      </c>
      <c r="S26" s="14"/>
      <c r="T26" s="14">
        <v>75.87</v>
      </c>
      <c r="U26" s="14"/>
      <c r="V26" s="14">
        <f t="shared" si="0"/>
        <v>75.87</v>
      </c>
      <c r="W26" s="14"/>
      <c r="X26" s="24">
        <f t="shared" si="1"/>
        <v>49315.5</v>
      </c>
      <c r="Y26" s="14"/>
      <c r="Z26" s="32">
        <f t="shared" si="2"/>
        <v>2021.9355</v>
      </c>
      <c r="AA26" s="14"/>
      <c r="AB26" s="33">
        <v>0.8</v>
      </c>
      <c r="AC26" s="14"/>
      <c r="AD26" s="34">
        <f t="shared" si="3"/>
        <v>1617.5484</v>
      </c>
      <c r="AE26" s="31"/>
      <c r="AF26" s="32">
        <f t="shared" si="4"/>
        <v>404.3871</v>
      </c>
      <c r="AG26" s="14"/>
      <c r="AH26" s="15" t="s">
        <v>101</v>
      </c>
      <c r="AI26" s="15"/>
      <c r="AJ26" s="15"/>
      <c r="AK26" s="15"/>
      <c r="AL26" s="15"/>
      <c r="AM26" s="15"/>
      <c r="AN26" s="14" t="s">
        <v>27</v>
      </c>
      <c r="AO26" s="14"/>
      <c r="AP26" s="14"/>
      <c r="AQ26" s="14"/>
      <c r="AR26" s="14"/>
      <c r="AS26" s="14"/>
      <c r="AT26" s="42"/>
    </row>
    <row r="27" s="1" customFormat="1" ht="24" customHeight="1" spans="1:46">
      <c r="A27" s="14">
        <v>20</v>
      </c>
      <c r="B27" s="14" t="s">
        <v>102</v>
      </c>
      <c r="C27" s="14"/>
      <c r="D27" s="14"/>
      <c r="E27" s="15" t="s">
        <v>22</v>
      </c>
      <c r="F27" s="15"/>
      <c r="G27" s="15"/>
      <c r="H27" s="15"/>
      <c r="I27" s="15"/>
      <c r="J27" s="14" t="s">
        <v>103</v>
      </c>
      <c r="K27" s="14"/>
      <c r="L27" s="14"/>
      <c r="M27" s="14"/>
      <c r="N27" s="14" t="s">
        <v>104</v>
      </c>
      <c r="O27" s="14"/>
      <c r="P27" s="14"/>
      <c r="Q27" s="14"/>
      <c r="R27" s="14" t="s">
        <v>25</v>
      </c>
      <c r="S27" s="14"/>
      <c r="T27" s="14">
        <v>9.36</v>
      </c>
      <c r="U27" s="14"/>
      <c r="V27" s="14">
        <f t="shared" si="0"/>
        <v>9.36</v>
      </c>
      <c r="W27" s="14"/>
      <c r="X27" s="24">
        <f t="shared" si="1"/>
        <v>6084</v>
      </c>
      <c r="Y27" s="14"/>
      <c r="Z27" s="32">
        <f t="shared" si="2"/>
        <v>249.444</v>
      </c>
      <c r="AA27" s="14"/>
      <c r="AB27" s="33">
        <v>0.8</v>
      </c>
      <c r="AC27" s="14"/>
      <c r="AD27" s="34">
        <f t="shared" si="3"/>
        <v>199.5552</v>
      </c>
      <c r="AE27" s="31"/>
      <c r="AF27" s="32">
        <f t="shared" si="4"/>
        <v>49.8888</v>
      </c>
      <c r="AG27" s="14"/>
      <c r="AH27" s="15" t="s">
        <v>105</v>
      </c>
      <c r="AI27" s="15"/>
      <c r="AJ27" s="15"/>
      <c r="AK27" s="15"/>
      <c r="AL27" s="15"/>
      <c r="AM27" s="15"/>
      <c r="AN27" s="14" t="s">
        <v>27</v>
      </c>
      <c r="AO27" s="14"/>
      <c r="AP27" s="14"/>
      <c r="AQ27" s="47"/>
      <c r="AR27" s="47"/>
      <c r="AS27" s="48"/>
      <c r="AT27" s="43"/>
    </row>
    <row r="28" s="1" customFormat="1" ht="24" customHeight="1" spans="1:46">
      <c r="A28" s="14">
        <v>21</v>
      </c>
      <c r="B28" s="14" t="s">
        <v>106</v>
      </c>
      <c r="C28" s="14"/>
      <c r="D28" s="14"/>
      <c r="E28" s="15" t="s">
        <v>22</v>
      </c>
      <c r="F28" s="15"/>
      <c r="G28" s="15"/>
      <c r="H28" s="15"/>
      <c r="I28" s="15"/>
      <c r="J28" s="14" t="s">
        <v>107</v>
      </c>
      <c r="K28" s="14"/>
      <c r="L28" s="14"/>
      <c r="M28" s="14"/>
      <c r="N28" s="14" t="s">
        <v>108</v>
      </c>
      <c r="O28" s="14"/>
      <c r="P28" s="14"/>
      <c r="Q28" s="14"/>
      <c r="R28" s="14" t="s">
        <v>85</v>
      </c>
      <c r="S28" s="14"/>
      <c r="T28" s="14">
        <v>11.99</v>
      </c>
      <c r="U28" s="14"/>
      <c r="V28" s="14">
        <f t="shared" si="0"/>
        <v>11.99</v>
      </c>
      <c r="W28" s="14"/>
      <c r="X28" s="24">
        <f t="shared" si="1"/>
        <v>7793.5</v>
      </c>
      <c r="Y28" s="14"/>
      <c r="Z28" s="32">
        <f t="shared" si="2"/>
        <v>319.5335</v>
      </c>
      <c r="AA28" s="14"/>
      <c r="AB28" s="33">
        <v>0.8</v>
      </c>
      <c r="AC28" s="14"/>
      <c r="AD28" s="34">
        <f t="shared" si="3"/>
        <v>255.6268</v>
      </c>
      <c r="AE28" s="31"/>
      <c r="AF28" s="32">
        <f t="shared" si="4"/>
        <v>63.9067</v>
      </c>
      <c r="AG28" s="14"/>
      <c r="AH28" s="15" t="s">
        <v>45</v>
      </c>
      <c r="AI28" s="15"/>
      <c r="AJ28" s="15"/>
      <c r="AK28" s="15"/>
      <c r="AL28" s="15"/>
      <c r="AM28" s="15"/>
      <c r="AN28" s="14" t="s">
        <v>27</v>
      </c>
      <c r="AO28" s="14"/>
      <c r="AP28" s="14"/>
      <c r="AQ28" s="14"/>
      <c r="AR28" s="14"/>
      <c r="AS28" s="16"/>
      <c r="AT28" s="42"/>
    </row>
    <row r="29" s="1" customFormat="1" ht="24" customHeight="1" spans="1:46">
      <c r="A29" s="14">
        <v>22</v>
      </c>
      <c r="B29" s="14" t="s">
        <v>109</v>
      </c>
      <c r="C29" s="14"/>
      <c r="D29" s="14"/>
      <c r="E29" s="15" t="s">
        <v>22</v>
      </c>
      <c r="F29" s="15"/>
      <c r="G29" s="15"/>
      <c r="H29" s="15"/>
      <c r="I29" s="15"/>
      <c r="J29" s="14" t="s">
        <v>110</v>
      </c>
      <c r="K29" s="14"/>
      <c r="L29" s="14"/>
      <c r="M29" s="14"/>
      <c r="N29" s="14" t="s">
        <v>111</v>
      </c>
      <c r="O29" s="14"/>
      <c r="P29" s="14"/>
      <c r="Q29" s="14"/>
      <c r="R29" s="14" t="s">
        <v>85</v>
      </c>
      <c r="S29" s="14"/>
      <c r="T29" s="14">
        <v>19.75</v>
      </c>
      <c r="U29" s="14"/>
      <c r="V29" s="14">
        <f t="shared" si="0"/>
        <v>19.75</v>
      </c>
      <c r="W29" s="14"/>
      <c r="X29" s="24">
        <f t="shared" si="1"/>
        <v>12837.5</v>
      </c>
      <c r="Y29" s="14"/>
      <c r="Z29" s="32">
        <f t="shared" si="2"/>
        <v>526.3375</v>
      </c>
      <c r="AA29" s="14"/>
      <c r="AB29" s="33">
        <v>0.8</v>
      </c>
      <c r="AC29" s="14"/>
      <c r="AD29" s="34">
        <f t="shared" si="3"/>
        <v>421.07</v>
      </c>
      <c r="AE29" s="31"/>
      <c r="AF29" s="32">
        <f t="shared" si="4"/>
        <v>105.2675</v>
      </c>
      <c r="AG29" s="14"/>
      <c r="AH29" s="15" t="s">
        <v>112</v>
      </c>
      <c r="AI29" s="15"/>
      <c r="AJ29" s="15"/>
      <c r="AK29" s="15"/>
      <c r="AL29" s="15"/>
      <c r="AM29" s="15"/>
      <c r="AN29" s="14" t="s">
        <v>27</v>
      </c>
      <c r="AO29" s="14"/>
      <c r="AP29" s="14"/>
      <c r="AQ29" s="14"/>
      <c r="AR29" s="14"/>
      <c r="AS29" s="16"/>
      <c r="AT29" s="42"/>
    </row>
    <row r="30" s="1" customFormat="1" ht="24" customHeight="1" spans="1:46">
      <c r="A30" s="14">
        <v>23</v>
      </c>
      <c r="B30" s="14" t="s">
        <v>113</v>
      </c>
      <c r="C30" s="14"/>
      <c r="D30" s="14"/>
      <c r="E30" s="15" t="s">
        <v>22</v>
      </c>
      <c r="F30" s="15"/>
      <c r="G30" s="15"/>
      <c r="H30" s="15"/>
      <c r="I30" s="15"/>
      <c r="J30" s="14" t="s">
        <v>114</v>
      </c>
      <c r="K30" s="14"/>
      <c r="L30" s="14"/>
      <c r="M30" s="14"/>
      <c r="N30" s="14" t="s">
        <v>115</v>
      </c>
      <c r="O30" s="14"/>
      <c r="P30" s="14"/>
      <c r="Q30" s="14"/>
      <c r="R30" s="14" t="s">
        <v>25</v>
      </c>
      <c r="S30" s="14"/>
      <c r="T30" s="14">
        <v>17.69</v>
      </c>
      <c r="U30" s="14"/>
      <c r="V30" s="14">
        <f t="shared" si="0"/>
        <v>17.69</v>
      </c>
      <c r="W30" s="14"/>
      <c r="X30" s="24">
        <f t="shared" si="1"/>
        <v>11498.5</v>
      </c>
      <c r="Y30" s="14"/>
      <c r="Z30" s="32">
        <f t="shared" si="2"/>
        <v>471.4385</v>
      </c>
      <c r="AA30" s="14"/>
      <c r="AB30" s="33">
        <v>0.8</v>
      </c>
      <c r="AC30" s="14"/>
      <c r="AD30" s="34">
        <f t="shared" si="3"/>
        <v>377.1508</v>
      </c>
      <c r="AE30" s="31"/>
      <c r="AF30" s="32">
        <f t="shared" si="4"/>
        <v>94.2877</v>
      </c>
      <c r="AG30" s="14"/>
      <c r="AH30" s="15" t="s">
        <v>116</v>
      </c>
      <c r="AI30" s="15"/>
      <c r="AJ30" s="15"/>
      <c r="AK30" s="15"/>
      <c r="AL30" s="15"/>
      <c r="AM30" s="15"/>
      <c r="AN30" s="14" t="s">
        <v>27</v>
      </c>
      <c r="AO30" s="14"/>
      <c r="AP30" s="14"/>
      <c r="AQ30" s="14"/>
      <c r="AR30" s="14"/>
      <c r="AS30" s="16"/>
      <c r="AT30" s="49"/>
    </row>
    <row r="31" s="1" customFormat="1" ht="24" customHeight="1" spans="1:46">
      <c r="A31" s="14">
        <v>24</v>
      </c>
      <c r="B31" s="14" t="s">
        <v>117</v>
      </c>
      <c r="C31" s="14"/>
      <c r="D31" s="14"/>
      <c r="E31" s="15" t="s">
        <v>22</v>
      </c>
      <c r="F31" s="15"/>
      <c r="G31" s="15"/>
      <c r="H31" s="15"/>
      <c r="I31" s="15"/>
      <c r="J31" s="14" t="s">
        <v>118</v>
      </c>
      <c r="K31" s="14"/>
      <c r="L31" s="14"/>
      <c r="M31" s="14"/>
      <c r="N31" s="14" t="s">
        <v>119</v>
      </c>
      <c r="O31" s="14"/>
      <c r="P31" s="14"/>
      <c r="Q31" s="14"/>
      <c r="R31" s="14" t="s">
        <v>44</v>
      </c>
      <c r="S31" s="14"/>
      <c r="T31" s="14">
        <v>16.79</v>
      </c>
      <c r="U31" s="14"/>
      <c r="V31" s="14">
        <f t="shared" si="0"/>
        <v>16.79</v>
      </c>
      <c r="W31" s="14"/>
      <c r="X31" s="24">
        <f t="shared" si="1"/>
        <v>10913.5</v>
      </c>
      <c r="Y31" s="14"/>
      <c r="Z31" s="32">
        <f t="shared" si="2"/>
        <v>447.4535</v>
      </c>
      <c r="AA31" s="14"/>
      <c r="AB31" s="33">
        <v>0.8</v>
      </c>
      <c r="AC31" s="14"/>
      <c r="AD31" s="34">
        <f t="shared" si="3"/>
        <v>357.9628</v>
      </c>
      <c r="AE31" s="31"/>
      <c r="AF31" s="32">
        <f t="shared" si="4"/>
        <v>89.4907</v>
      </c>
      <c r="AG31" s="14"/>
      <c r="AH31" s="15" t="s">
        <v>120</v>
      </c>
      <c r="AI31" s="15"/>
      <c r="AJ31" s="15"/>
      <c r="AK31" s="15"/>
      <c r="AL31" s="15"/>
      <c r="AM31" s="15"/>
      <c r="AN31" s="14" t="s">
        <v>27</v>
      </c>
      <c r="AO31" s="14"/>
      <c r="AP31" s="14"/>
      <c r="AQ31" s="35"/>
      <c r="AR31" s="35"/>
      <c r="AS31" s="50"/>
      <c r="AT31" s="43"/>
    </row>
    <row r="32" s="1" customFormat="1" ht="24" customHeight="1" spans="1:46">
      <c r="A32" s="14">
        <v>25</v>
      </c>
      <c r="B32" s="14" t="s">
        <v>121</v>
      </c>
      <c r="C32" s="14"/>
      <c r="D32" s="14"/>
      <c r="E32" s="15" t="s">
        <v>22</v>
      </c>
      <c r="F32" s="15"/>
      <c r="G32" s="15"/>
      <c r="H32" s="15"/>
      <c r="I32" s="15"/>
      <c r="J32" s="14" t="s">
        <v>122</v>
      </c>
      <c r="K32" s="14"/>
      <c r="L32" s="14"/>
      <c r="M32" s="14"/>
      <c r="N32" s="14" t="s">
        <v>123</v>
      </c>
      <c r="O32" s="14"/>
      <c r="P32" s="14"/>
      <c r="Q32" s="14"/>
      <c r="R32" s="14" t="s">
        <v>25</v>
      </c>
      <c r="S32" s="14"/>
      <c r="T32" s="14">
        <v>22.15</v>
      </c>
      <c r="U32" s="14"/>
      <c r="V32" s="14">
        <f t="shared" si="0"/>
        <v>22.15</v>
      </c>
      <c r="W32" s="14"/>
      <c r="X32" s="24">
        <f t="shared" si="1"/>
        <v>14397.5</v>
      </c>
      <c r="Y32" s="14"/>
      <c r="Z32" s="32">
        <f t="shared" si="2"/>
        <v>590.2975</v>
      </c>
      <c r="AA32" s="14"/>
      <c r="AB32" s="33">
        <v>0.8</v>
      </c>
      <c r="AC32" s="14"/>
      <c r="AD32" s="34">
        <f t="shared" si="3"/>
        <v>472.238</v>
      </c>
      <c r="AE32" s="31"/>
      <c r="AF32" s="32">
        <f t="shared" si="4"/>
        <v>118.0595</v>
      </c>
      <c r="AG32" s="14"/>
      <c r="AH32" s="15" t="s">
        <v>124</v>
      </c>
      <c r="AI32" s="15"/>
      <c r="AJ32" s="15"/>
      <c r="AK32" s="15"/>
      <c r="AL32" s="15"/>
      <c r="AM32" s="15"/>
      <c r="AN32" s="14" t="s">
        <v>27</v>
      </c>
      <c r="AO32" s="14"/>
      <c r="AP32" s="14"/>
      <c r="AQ32" s="35"/>
      <c r="AR32" s="35"/>
      <c r="AS32" s="50"/>
      <c r="AT32" s="42"/>
    </row>
    <row r="33" s="1" customFormat="1" ht="24" customHeight="1" spans="1:46">
      <c r="A33" s="14">
        <v>26</v>
      </c>
      <c r="B33" s="14" t="s">
        <v>125</v>
      </c>
      <c r="C33" s="14"/>
      <c r="D33" s="14"/>
      <c r="E33" s="15" t="s">
        <v>22</v>
      </c>
      <c r="F33" s="15"/>
      <c r="G33" s="15"/>
      <c r="H33" s="15"/>
      <c r="I33" s="15"/>
      <c r="J33" s="14" t="s">
        <v>126</v>
      </c>
      <c r="K33" s="14"/>
      <c r="L33" s="14"/>
      <c r="M33" s="14"/>
      <c r="N33" s="14" t="s">
        <v>127</v>
      </c>
      <c r="O33" s="14"/>
      <c r="P33" s="14"/>
      <c r="Q33" s="14"/>
      <c r="R33" s="14" t="s">
        <v>39</v>
      </c>
      <c r="S33" s="14"/>
      <c r="T33" s="14">
        <v>20</v>
      </c>
      <c r="U33" s="14"/>
      <c r="V33" s="14">
        <f t="shared" si="0"/>
        <v>20</v>
      </c>
      <c r="W33" s="14"/>
      <c r="X33" s="24">
        <f t="shared" si="1"/>
        <v>13000</v>
      </c>
      <c r="Y33" s="14"/>
      <c r="Z33" s="32">
        <f t="shared" si="2"/>
        <v>533</v>
      </c>
      <c r="AA33" s="14"/>
      <c r="AB33" s="33">
        <v>0.8</v>
      </c>
      <c r="AC33" s="14"/>
      <c r="AD33" s="34">
        <f t="shared" si="3"/>
        <v>426.4</v>
      </c>
      <c r="AE33" s="31"/>
      <c r="AF33" s="32">
        <f t="shared" si="4"/>
        <v>106.6</v>
      </c>
      <c r="AG33" s="14"/>
      <c r="AH33" s="15" t="s">
        <v>128</v>
      </c>
      <c r="AI33" s="15"/>
      <c r="AJ33" s="15"/>
      <c r="AK33" s="15"/>
      <c r="AL33" s="15"/>
      <c r="AM33" s="15"/>
      <c r="AN33" s="14" t="s">
        <v>27</v>
      </c>
      <c r="AO33" s="14"/>
      <c r="AP33" s="14"/>
      <c r="AQ33" s="35"/>
      <c r="AR33" s="35"/>
      <c r="AS33" s="50"/>
      <c r="AT33" s="43"/>
    </row>
    <row r="34" s="1" customFormat="1" ht="24" customHeight="1" spans="1:46">
      <c r="A34" s="16" t="s">
        <v>77</v>
      </c>
      <c r="B34" s="17"/>
      <c r="C34" s="17"/>
      <c r="D34" s="18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>
        <f>T21+T22+T23+T24+T25+T26+T27+T28+T29+T30+T31+T32+T33</f>
        <v>267.05</v>
      </c>
      <c r="U34" s="14"/>
      <c r="V34" s="14">
        <f t="shared" si="0"/>
        <v>267.05</v>
      </c>
      <c r="W34" s="14"/>
      <c r="X34" s="24">
        <f t="shared" si="1"/>
        <v>173582.5</v>
      </c>
      <c r="Y34" s="14"/>
      <c r="Z34" s="32">
        <f t="shared" si="2"/>
        <v>7116.8825</v>
      </c>
      <c r="AA34" s="14"/>
      <c r="AB34" s="33">
        <v>0.8</v>
      </c>
      <c r="AC34" s="14"/>
      <c r="AD34" s="34">
        <f t="shared" si="3"/>
        <v>5693.506</v>
      </c>
      <c r="AE34" s="31"/>
      <c r="AF34" s="32">
        <f t="shared" si="4"/>
        <v>1423.3765</v>
      </c>
      <c r="AG34" s="14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50"/>
      <c r="AT34" s="42"/>
    </row>
    <row r="35" s="1" customFormat="1" ht="24" customHeight="1" spans="1:46">
      <c r="A35" s="14">
        <v>27</v>
      </c>
      <c r="B35" s="14" t="s">
        <v>129</v>
      </c>
      <c r="C35" s="14"/>
      <c r="D35" s="14"/>
      <c r="E35" s="15" t="s">
        <v>22</v>
      </c>
      <c r="F35" s="15"/>
      <c r="G35" s="15"/>
      <c r="H35" s="15"/>
      <c r="I35" s="15"/>
      <c r="J35" s="14" t="s">
        <v>130</v>
      </c>
      <c r="K35" s="14"/>
      <c r="L35" s="14"/>
      <c r="M35" s="14"/>
      <c r="N35" s="14" t="s">
        <v>131</v>
      </c>
      <c r="O35" s="14"/>
      <c r="P35" s="14"/>
      <c r="Q35" s="14"/>
      <c r="R35" s="14" t="s">
        <v>44</v>
      </c>
      <c r="S35" s="14"/>
      <c r="T35" s="14">
        <v>5.42</v>
      </c>
      <c r="U35" s="14"/>
      <c r="V35" s="14">
        <f t="shared" si="0"/>
        <v>5.42</v>
      </c>
      <c r="W35" s="14"/>
      <c r="X35" s="24">
        <f t="shared" si="1"/>
        <v>3523</v>
      </c>
      <c r="Y35" s="14"/>
      <c r="Z35" s="32">
        <f t="shared" si="2"/>
        <v>144.443</v>
      </c>
      <c r="AA35" s="14"/>
      <c r="AB35" s="33">
        <v>0.8</v>
      </c>
      <c r="AC35" s="14"/>
      <c r="AD35" s="34">
        <f t="shared" si="3"/>
        <v>115.5544</v>
      </c>
      <c r="AE35" s="31"/>
      <c r="AF35" s="32">
        <f t="shared" si="4"/>
        <v>28.8886</v>
      </c>
      <c r="AG35" s="14"/>
      <c r="AH35" s="15" t="s">
        <v>31</v>
      </c>
      <c r="AI35" s="15"/>
      <c r="AJ35" s="15"/>
      <c r="AK35" s="15"/>
      <c r="AL35" s="15"/>
      <c r="AM35" s="15"/>
      <c r="AN35" s="14" t="s">
        <v>27</v>
      </c>
      <c r="AO35" s="14"/>
      <c r="AP35" s="14"/>
      <c r="AQ35" s="40"/>
      <c r="AR35" s="40"/>
      <c r="AS35" s="41"/>
      <c r="AT35" s="42"/>
    </row>
    <row r="36" s="1" customFormat="1" ht="24" customHeight="1" spans="1:46">
      <c r="A36" s="14">
        <v>28</v>
      </c>
      <c r="B36" s="14" t="s">
        <v>132</v>
      </c>
      <c r="C36" s="14"/>
      <c r="D36" s="14"/>
      <c r="E36" s="15" t="s">
        <v>22</v>
      </c>
      <c r="F36" s="15"/>
      <c r="G36" s="15"/>
      <c r="H36" s="15"/>
      <c r="I36" s="15"/>
      <c r="J36" s="14" t="s">
        <v>133</v>
      </c>
      <c r="K36" s="14"/>
      <c r="L36" s="14"/>
      <c r="M36" s="14"/>
      <c r="N36" s="14" t="s">
        <v>134</v>
      </c>
      <c r="O36" s="14"/>
      <c r="P36" s="14"/>
      <c r="Q36" s="14"/>
      <c r="R36" s="14" t="s">
        <v>44</v>
      </c>
      <c r="S36" s="14"/>
      <c r="T36" s="14">
        <v>14.61</v>
      </c>
      <c r="U36" s="14"/>
      <c r="V36" s="14">
        <f t="shared" si="0"/>
        <v>14.61</v>
      </c>
      <c r="W36" s="14"/>
      <c r="X36" s="24">
        <f t="shared" si="1"/>
        <v>9496.5</v>
      </c>
      <c r="Y36" s="14"/>
      <c r="Z36" s="32">
        <f t="shared" si="2"/>
        <v>389.3565</v>
      </c>
      <c r="AA36" s="14"/>
      <c r="AB36" s="33">
        <v>0.8</v>
      </c>
      <c r="AC36" s="14"/>
      <c r="AD36" s="34">
        <f t="shared" si="3"/>
        <v>311.4852</v>
      </c>
      <c r="AE36" s="31"/>
      <c r="AF36" s="32">
        <f t="shared" si="4"/>
        <v>77.8713</v>
      </c>
      <c r="AG36" s="14"/>
      <c r="AH36" s="15" t="s">
        <v>135</v>
      </c>
      <c r="AI36" s="15"/>
      <c r="AJ36" s="15"/>
      <c r="AK36" s="15"/>
      <c r="AL36" s="15"/>
      <c r="AM36" s="15"/>
      <c r="AN36" s="14" t="s">
        <v>27</v>
      </c>
      <c r="AO36" s="14"/>
      <c r="AP36" s="14"/>
      <c r="AQ36" s="14"/>
      <c r="AR36" s="14"/>
      <c r="AS36" s="16"/>
      <c r="AT36" s="42"/>
    </row>
    <row r="37" s="1" customFormat="1" ht="24" customHeight="1" spans="1:46">
      <c r="A37" s="14">
        <v>29</v>
      </c>
      <c r="B37" s="14" t="s">
        <v>136</v>
      </c>
      <c r="C37" s="14"/>
      <c r="D37" s="14"/>
      <c r="E37" s="15" t="s">
        <v>22</v>
      </c>
      <c r="F37" s="15"/>
      <c r="G37" s="15"/>
      <c r="H37" s="15"/>
      <c r="I37" s="15"/>
      <c r="J37" s="14" t="s">
        <v>137</v>
      </c>
      <c r="K37" s="14"/>
      <c r="L37" s="14"/>
      <c r="M37" s="14"/>
      <c r="N37" s="14" t="s">
        <v>138</v>
      </c>
      <c r="O37" s="14"/>
      <c r="P37" s="14"/>
      <c r="Q37" s="14"/>
      <c r="R37" s="14" t="s">
        <v>44</v>
      </c>
      <c r="S37" s="14"/>
      <c r="T37" s="14">
        <v>82.69</v>
      </c>
      <c r="U37" s="14"/>
      <c r="V37" s="14">
        <f t="shared" si="0"/>
        <v>82.69</v>
      </c>
      <c r="W37" s="14"/>
      <c r="X37" s="24">
        <f t="shared" si="1"/>
        <v>53748.5</v>
      </c>
      <c r="Y37" s="14"/>
      <c r="Z37" s="32">
        <f t="shared" si="2"/>
        <v>2203.6885</v>
      </c>
      <c r="AA37" s="14"/>
      <c r="AB37" s="33">
        <v>0.8</v>
      </c>
      <c r="AC37" s="14"/>
      <c r="AD37" s="34">
        <f t="shared" si="3"/>
        <v>1762.9508</v>
      </c>
      <c r="AE37" s="31"/>
      <c r="AF37" s="32">
        <f t="shared" si="4"/>
        <v>440.7377</v>
      </c>
      <c r="AG37" s="14"/>
      <c r="AH37" s="15" t="s">
        <v>139</v>
      </c>
      <c r="AI37" s="15"/>
      <c r="AJ37" s="15"/>
      <c r="AK37" s="15"/>
      <c r="AL37" s="15"/>
      <c r="AM37" s="15"/>
      <c r="AN37" s="14" t="s">
        <v>27</v>
      </c>
      <c r="AO37" s="14"/>
      <c r="AP37" s="14"/>
      <c r="AQ37" s="14"/>
      <c r="AR37" s="14"/>
      <c r="AS37" s="16"/>
      <c r="AT37" s="43"/>
    </row>
    <row r="38" s="1" customFormat="1" ht="24" customHeight="1" spans="1:46">
      <c r="A38" s="14">
        <v>30</v>
      </c>
      <c r="B38" s="14" t="s">
        <v>140</v>
      </c>
      <c r="C38" s="14"/>
      <c r="D38" s="14"/>
      <c r="E38" s="15" t="s">
        <v>22</v>
      </c>
      <c r="F38" s="15"/>
      <c r="G38" s="15"/>
      <c r="H38" s="15"/>
      <c r="I38" s="15"/>
      <c r="J38" s="14" t="s">
        <v>141</v>
      </c>
      <c r="K38" s="14"/>
      <c r="L38" s="14"/>
      <c r="M38" s="14"/>
      <c r="N38" s="14" t="s">
        <v>142</v>
      </c>
      <c r="O38" s="14"/>
      <c r="P38" s="14"/>
      <c r="Q38" s="14"/>
      <c r="R38" s="14" t="s">
        <v>44</v>
      </c>
      <c r="S38" s="14"/>
      <c r="T38" s="14">
        <v>47</v>
      </c>
      <c r="U38" s="14"/>
      <c r="V38" s="14">
        <f t="shared" si="0"/>
        <v>47</v>
      </c>
      <c r="W38" s="14"/>
      <c r="X38" s="24">
        <f t="shared" si="1"/>
        <v>30550</v>
      </c>
      <c r="Y38" s="14"/>
      <c r="Z38" s="32">
        <f t="shared" si="2"/>
        <v>1252.55</v>
      </c>
      <c r="AA38" s="14"/>
      <c r="AB38" s="33">
        <v>0.8</v>
      </c>
      <c r="AC38" s="14"/>
      <c r="AD38" s="34">
        <f t="shared" si="3"/>
        <v>1002.04</v>
      </c>
      <c r="AE38" s="31"/>
      <c r="AF38" s="32">
        <f t="shared" si="4"/>
        <v>250.51</v>
      </c>
      <c r="AG38" s="14"/>
      <c r="AH38" s="15" t="s">
        <v>143</v>
      </c>
      <c r="AI38" s="15"/>
      <c r="AJ38" s="15"/>
      <c r="AK38" s="15"/>
      <c r="AL38" s="15"/>
      <c r="AM38" s="15"/>
      <c r="AN38" s="14" t="s">
        <v>27</v>
      </c>
      <c r="AO38" s="14"/>
      <c r="AP38" s="14"/>
      <c r="AQ38" s="44"/>
      <c r="AR38" s="44"/>
      <c r="AS38" s="45"/>
      <c r="AT38" s="46"/>
    </row>
    <row r="39" s="1" customFormat="1" ht="24" customHeight="1" spans="1:46">
      <c r="A39" s="14">
        <v>31</v>
      </c>
      <c r="B39" s="14" t="s">
        <v>144</v>
      </c>
      <c r="C39" s="14"/>
      <c r="D39" s="14"/>
      <c r="E39" s="15" t="s">
        <v>22</v>
      </c>
      <c r="F39" s="15"/>
      <c r="G39" s="15"/>
      <c r="H39" s="15"/>
      <c r="I39" s="15"/>
      <c r="J39" s="14" t="s">
        <v>145</v>
      </c>
      <c r="K39" s="14"/>
      <c r="L39" s="14"/>
      <c r="M39" s="14"/>
      <c r="N39" s="14" t="s">
        <v>146</v>
      </c>
      <c r="O39" s="14"/>
      <c r="P39" s="14"/>
      <c r="Q39" s="14"/>
      <c r="R39" s="14" t="s">
        <v>39</v>
      </c>
      <c r="S39" s="14"/>
      <c r="T39" s="14">
        <v>31.26</v>
      </c>
      <c r="U39" s="14"/>
      <c r="V39" s="14">
        <f t="shared" si="0"/>
        <v>31.26</v>
      </c>
      <c r="W39" s="14"/>
      <c r="X39" s="24">
        <f t="shared" si="1"/>
        <v>20319</v>
      </c>
      <c r="Y39" s="14"/>
      <c r="Z39" s="32">
        <f t="shared" si="2"/>
        <v>833.079</v>
      </c>
      <c r="AA39" s="14"/>
      <c r="AB39" s="33">
        <v>0.8</v>
      </c>
      <c r="AC39" s="14"/>
      <c r="AD39" s="34">
        <f t="shared" si="3"/>
        <v>666.4632</v>
      </c>
      <c r="AE39" s="31"/>
      <c r="AF39" s="32">
        <f t="shared" si="4"/>
        <v>166.6158</v>
      </c>
      <c r="AG39" s="14"/>
      <c r="AH39" s="15" t="s">
        <v>147</v>
      </c>
      <c r="AI39" s="15"/>
      <c r="AJ39" s="15"/>
      <c r="AK39" s="15"/>
      <c r="AL39" s="15"/>
      <c r="AM39" s="15"/>
      <c r="AN39" s="14" t="s">
        <v>27</v>
      </c>
      <c r="AO39" s="14"/>
      <c r="AP39" s="14"/>
      <c r="AQ39" s="14"/>
      <c r="AR39" s="14"/>
      <c r="AS39" s="14"/>
      <c r="AT39" s="42"/>
    </row>
    <row r="40" s="1" customFormat="1" ht="24" customHeight="1" spans="1:46">
      <c r="A40" s="14">
        <v>32</v>
      </c>
      <c r="B40" s="14" t="s">
        <v>148</v>
      </c>
      <c r="C40" s="14"/>
      <c r="D40" s="14"/>
      <c r="E40" s="15" t="s">
        <v>22</v>
      </c>
      <c r="F40" s="15"/>
      <c r="G40" s="15"/>
      <c r="H40" s="15"/>
      <c r="I40" s="15"/>
      <c r="J40" s="14" t="s">
        <v>149</v>
      </c>
      <c r="K40" s="14"/>
      <c r="L40" s="14"/>
      <c r="M40" s="14"/>
      <c r="N40" s="14" t="s">
        <v>150</v>
      </c>
      <c r="O40" s="14"/>
      <c r="P40" s="14"/>
      <c r="Q40" s="14"/>
      <c r="R40" s="14" t="s">
        <v>39</v>
      </c>
      <c r="S40" s="14"/>
      <c r="T40" s="14">
        <v>18.16</v>
      </c>
      <c r="U40" s="14"/>
      <c r="V40" s="14">
        <f t="shared" si="0"/>
        <v>18.16</v>
      </c>
      <c r="W40" s="14"/>
      <c r="X40" s="24">
        <f t="shared" si="1"/>
        <v>11804</v>
      </c>
      <c r="Y40" s="14"/>
      <c r="Z40" s="32">
        <f t="shared" si="2"/>
        <v>483.964</v>
      </c>
      <c r="AA40" s="14"/>
      <c r="AB40" s="33">
        <v>0.8</v>
      </c>
      <c r="AC40" s="14"/>
      <c r="AD40" s="34">
        <f t="shared" si="3"/>
        <v>387.1712</v>
      </c>
      <c r="AE40" s="31"/>
      <c r="AF40" s="32">
        <f t="shared" si="4"/>
        <v>96.7928</v>
      </c>
      <c r="AG40" s="14"/>
      <c r="AH40" s="15" t="s">
        <v>151</v>
      </c>
      <c r="AI40" s="15"/>
      <c r="AJ40" s="15"/>
      <c r="AK40" s="15"/>
      <c r="AL40" s="15"/>
      <c r="AM40" s="15"/>
      <c r="AN40" s="14" t="s">
        <v>27</v>
      </c>
      <c r="AO40" s="14"/>
      <c r="AP40" s="14"/>
      <c r="AQ40" s="14"/>
      <c r="AR40" s="14"/>
      <c r="AS40" s="14"/>
      <c r="AT40" s="42"/>
    </row>
    <row r="41" s="1" customFormat="1" ht="24" customHeight="1" spans="1:46">
      <c r="A41" s="14">
        <v>33</v>
      </c>
      <c r="B41" s="14" t="s">
        <v>152</v>
      </c>
      <c r="C41" s="14"/>
      <c r="D41" s="14"/>
      <c r="E41" s="15" t="s">
        <v>22</v>
      </c>
      <c r="F41" s="15"/>
      <c r="G41" s="15"/>
      <c r="H41" s="15"/>
      <c r="I41" s="15"/>
      <c r="J41" s="14" t="s">
        <v>153</v>
      </c>
      <c r="K41" s="14"/>
      <c r="L41" s="14"/>
      <c r="M41" s="14"/>
      <c r="N41" s="14" t="s">
        <v>154</v>
      </c>
      <c r="O41" s="14"/>
      <c r="P41" s="14"/>
      <c r="Q41" s="14"/>
      <c r="R41" s="14" t="s">
        <v>39</v>
      </c>
      <c r="S41" s="14"/>
      <c r="T41" s="14">
        <v>30.04</v>
      </c>
      <c r="U41" s="14"/>
      <c r="V41" s="14">
        <f t="shared" si="0"/>
        <v>30.04</v>
      </c>
      <c r="W41" s="14"/>
      <c r="X41" s="24">
        <f t="shared" si="1"/>
        <v>19526</v>
      </c>
      <c r="Y41" s="14"/>
      <c r="Z41" s="32">
        <f t="shared" si="2"/>
        <v>800.566</v>
      </c>
      <c r="AA41" s="14"/>
      <c r="AB41" s="33">
        <v>0.8</v>
      </c>
      <c r="AC41" s="14"/>
      <c r="AD41" s="34">
        <f t="shared" si="3"/>
        <v>640.4528</v>
      </c>
      <c r="AE41" s="31"/>
      <c r="AF41" s="32">
        <f t="shared" si="4"/>
        <v>160.1132</v>
      </c>
      <c r="AG41" s="14"/>
      <c r="AH41" s="15" t="s">
        <v>124</v>
      </c>
      <c r="AI41" s="15"/>
      <c r="AJ41" s="15"/>
      <c r="AK41" s="15"/>
      <c r="AL41" s="15"/>
      <c r="AM41" s="15"/>
      <c r="AN41" s="14" t="s">
        <v>27</v>
      </c>
      <c r="AO41" s="14"/>
      <c r="AP41" s="14"/>
      <c r="AQ41" s="47"/>
      <c r="AR41" s="47"/>
      <c r="AS41" s="48"/>
      <c r="AT41" s="43"/>
    </row>
    <row r="42" s="1" customFormat="1" ht="24" customHeight="1" spans="1:46">
      <c r="A42" s="14">
        <v>34</v>
      </c>
      <c r="B42" s="14" t="s">
        <v>155</v>
      </c>
      <c r="C42" s="14"/>
      <c r="D42" s="14"/>
      <c r="E42" s="15" t="s">
        <v>22</v>
      </c>
      <c r="F42" s="15"/>
      <c r="G42" s="15"/>
      <c r="H42" s="15"/>
      <c r="I42" s="15"/>
      <c r="J42" s="14" t="s">
        <v>156</v>
      </c>
      <c r="K42" s="14"/>
      <c r="L42" s="14"/>
      <c r="M42" s="14"/>
      <c r="N42" s="14" t="s">
        <v>157</v>
      </c>
      <c r="O42" s="14"/>
      <c r="P42" s="14"/>
      <c r="Q42" s="14"/>
      <c r="R42" s="14" t="s">
        <v>39</v>
      </c>
      <c r="S42" s="14"/>
      <c r="T42" s="14">
        <v>12.83</v>
      </c>
      <c r="U42" s="14"/>
      <c r="V42" s="14">
        <f t="shared" si="0"/>
        <v>12.83</v>
      </c>
      <c r="W42" s="14"/>
      <c r="X42" s="24">
        <f t="shared" si="1"/>
        <v>8339.5</v>
      </c>
      <c r="Y42" s="14"/>
      <c r="Z42" s="32">
        <f t="shared" si="2"/>
        <v>341.9195</v>
      </c>
      <c r="AA42" s="14"/>
      <c r="AB42" s="33">
        <v>0.8</v>
      </c>
      <c r="AC42" s="14"/>
      <c r="AD42" s="34">
        <f t="shared" si="3"/>
        <v>273.5356</v>
      </c>
      <c r="AE42" s="31"/>
      <c r="AF42" s="32">
        <f t="shared" si="4"/>
        <v>68.3839</v>
      </c>
      <c r="AG42" s="14"/>
      <c r="AH42" s="15" t="s">
        <v>158</v>
      </c>
      <c r="AI42" s="15"/>
      <c r="AJ42" s="15"/>
      <c r="AK42" s="15"/>
      <c r="AL42" s="15"/>
      <c r="AM42" s="15"/>
      <c r="AN42" s="14" t="s">
        <v>27</v>
      </c>
      <c r="AO42" s="14"/>
      <c r="AP42" s="14"/>
      <c r="AQ42" s="14"/>
      <c r="AR42" s="14"/>
      <c r="AS42" s="16"/>
      <c r="AT42" s="42"/>
    </row>
    <row r="43" s="1" customFormat="1" ht="24" customHeight="1" spans="1:46">
      <c r="A43" s="14">
        <v>35</v>
      </c>
      <c r="B43" s="14" t="s">
        <v>159</v>
      </c>
      <c r="C43" s="14"/>
      <c r="D43" s="14"/>
      <c r="E43" s="15" t="s">
        <v>22</v>
      </c>
      <c r="F43" s="15"/>
      <c r="G43" s="15"/>
      <c r="H43" s="15"/>
      <c r="I43" s="15"/>
      <c r="J43" s="14" t="s">
        <v>160</v>
      </c>
      <c r="K43" s="14"/>
      <c r="L43" s="14"/>
      <c r="M43" s="14"/>
      <c r="N43" s="14" t="s">
        <v>161</v>
      </c>
      <c r="O43" s="14"/>
      <c r="P43" s="14"/>
      <c r="Q43" s="14"/>
      <c r="R43" s="14" t="s">
        <v>39</v>
      </c>
      <c r="S43" s="14"/>
      <c r="T43" s="14">
        <v>7.9</v>
      </c>
      <c r="U43" s="14"/>
      <c r="V43" s="14">
        <f t="shared" si="0"/>
        <v>7.9</v>
      </c>
      <c r="W43" s="14"/>
      <c r="X43" s="24">
        <f t="shared" si="1"/>
        <v>5135</v>
      </c>
      <c r="Y43" s="14"/>
      <c r="Z43" s="32">
        <f t="shared" si="2"/>
        <v>210.535</v>
      </c>
      <c r="AA43" s="14"/>
      <c r="AB43" s="33">
        <v>0.8</v>
      </c>
      <c r="AC43" s="14"/>
      <c r="AD43" s="34">
        <f t="shared" si="3"/>
        <v>168.428</v>
      </c>
      <c r="AE43" s="31"/>
      <c r="AF43" s="32">
        <f t="shared" si="4"/>
        <v>42.107</v>
      </c>
      <c r="AG43" s="14"/>
      <c r="AH43" s="15" t="s">
        <v>162</v>
      </c>
      <c r="AI43" s="15"/>
      <c r="AJ43" s="15"/>
      <c r="AK43" s="15"/>
      <c r="AL43" s="15"/>
      <c r="AM43" s="15"/>
      <c r="AN43" s="14" t="s">
        <v>27</v>
      </c>
      <c r="AO43" s="14"/>
      <c r="AP43" s="14"/>
      <c r="AQ43" s="14"/>
      <c r="AR43" s="14"/>
      <c r="AS43" s="16"/>
      <c r="AT43" s="42"/>
    </row>
    <row r="44" s="1" customFormat="1" ht="24" customHeight="1" spans="1:46">
      <c r="A44" s="14">
        <v>36</v>
      </c>
      <c r="B44" s="14" t="s">
        <v>163</v>
      </c>
      <c r="C44" s="14"/>
      <c r="D44" s="14"/>
      <c r="E44" s="15" t="s">
        <v>22</v>
      </c>
      <c r="F44" s="15"/>
      <c r="G44" s="15"/>
      <c r="H44" s="15"/>
      <c r="I44" s="15"/>
      <c r="J44" s="14" t="s">
        <v>164</v>
      </c>
      <c r="K44" s="14"/>
      <c r="L44" s="14"/>
      <c r="M44" s="14"/>
      <c r="N44" s="14" t="s">
        <v>165</v>
      </c>
      <c r="O44" s="14"/>
      <c r="P44" s="14"/>
      <c r="Q44" s="14"/>
      <c r="R44" s="14" t="s">
        <v>44</v>
      </c>
      <c r="S44" s="14"/>
      <c r="T44" s="14">
        <v>10.16</v>
      </c>
      <c r="U44" s="14"/>
      <c r="V44" s="14">
        <f t="shared" si="0"/>
        <v>10.16</v>
      </c>
      <c r="W44" s="14"/>
      <c r="X44" s="24">
        <f t="shared" si="1"/>
        <v>6604</v>
      </c>
      <c r="Y44" s="14"/>
      <c r="Z44" s="32">
        <f t="shared" si="2"/>
        <v>270.764</v>
      </c>
      <c r="AA44" s="14"/>
      <c r="AB44" s="33">
        <v>0.8</v>
      </c>
      <c r="AC44" s="14"/>
      <c r="AD44" s="34">
        <f t="shared" si="3"/>
        <v>216.6112</v>
      </c>
      <c r="AE44" s="31"/>
      <c r="AF44" s="32">
        <f t="shared" si="4"/>
        <v>54.1528</v>
      </c>
      <c r="AG44" s="14"/>
      <c r="AH44" s="15" t="s">
        <v>166</v>
      </c>
      <c r="AI44" s="15"/>
      <c r="AJ44" s="15"/>
      <c r="AK44" s="15"/>
      <c r="AL44" s="15"/>
      <c r="AM44" s="15"/>
      <c r="AN44" s="14" t="s">
        <v>27</v>
      </c>
      <c r="AO44" s="14"/>
      <c r="AP44" s="14"/>
      <c r="AQ44" s="14"/>
      <c r="AR44" s="14"/>
      <c r="AS44" s="16"/>
      <c r="AT44" s="49"/>
    </row>
    <row r="45" s="1" customFormat="1" ht="24" customHeight="1" spans="1:46">
      <c r="A45" s="14">
        <v>37</v>
      </c>
      <c r="B45" s="14" t="s">
        <v>167</v>
      </c>
      <c r="C45" s="14"/>
      <c r="D45" s="14"/>
      <c r="E45" s="15" t="s">
        <v>22</v>
      </c>
      <c r="F45" s="15"/>
      <c r="G45" s="15"/>
      <c r="H45" s="15"/>
      <c r="I45" s="15"/>
      <c r="J45" s="14" t="s">
        <v>168</v>
      </c>
      <c r="K45" s="14"/>
      <c r="L45" s="14"/>
      <c r="M45" s="14"/>
      <c r="N45" s="14" t="s">
        <v>169</v>
      </c>
      <c r="O45" s="14"/>
      <c r="P45" s="14"/>
      <c r="Q45" s="14"/>
      <c r="R45" s="14" t="s">
        <v>44</v>
      </c>
      <c r="S45" s="14"/>
      <c r="T45" s="14">
        <v>40.21</v>
      </c>
      <c r="U45" s="14"/>
      <c r="V45" s="14">
        <f t="shared" si="0"/>
        <v>40.21</v>
      </c>
      <c r="W45" s="14"/>
      <c r="X45" s="24">
        <f t="shared" si="1"/>
        <v>26136.5</v>
      </c>
      <c r="Y45" s="14"/>
      <c r="Z45" s="32">
        <f t="shared" si="2"/>
        <v>1071.5965</v>
      </c>
      <c r="AA45" s="14"/>
      <c r="AB45" s="33">
        <v>0.8</v>
      </c>
      <c r="AC45" s="14"/>
      <c r="AD45" s="34">
        <f t="shared" si="3"/>
        <v>857.2772</v>
      </c>
      <c r="AE45" s="31"/>
      <c r="AF45" s="32">
        <f t="shared" si="4"/>
        <v>214.3193</v>
      </c>
      <c r="AG45" s="14"/>
      <c r="AH45" s="15" t="s">
        <v>170</v>
      </c>
      <c r="AI45" s="15"/>
      <c r="AJ45" s="15"/>
      <c r="AK45" s="15"/>
      <c r="AL45" s="15"/>
      <c r="AM45" s="15"/>
      <c r="AN45" s="14" t="s">
        <v>27</v>
      </c>
      <c r="AO45" s="14"/>
      <c r="AP45" s="14"/>
      <c r="AQ45" s="35"/>
      <c r="AR45" s="35"/>
      <c r="AS45" s="50"/>
      <c r="AT45" s="43"/>
    </row>
    <row r="46" s="1" customFormat="1" ht="24" customHeight="1" spans="1:46">
      <c r="A46" s="14">
        <v>38</v>
      </c>
      <c r="B46" s="14" t="s">
        <v>171</v>
      </c>
      <c r="C46" s="14"/>
      <c r="D46" s="14"/>
      <c r="E46" s="15" t="s">
        <v>22</v>
      </c>
      <c r="F46" s="15"/>
      <c r="G46" s="15"/>
      <c r="H46" s="15"/>
      <c r="I46" s="15"/>
      <c r="J46" s="14" t="s">
        <v>172</v>
      </c>
      <c r="K46" s="14"/>
      <c r="L46" s="14"/>
      <c r="M46" s="14"/>
      <c r="N46" s="14" t="s">
        <v>173</v>
      </c>
      <c r="O46" s="14"/>
      <c r="P46" s="14"/>
      <c r="Q46" s="14"/>
      <c r="R46" s="14" t="s">
        <v>85</v>
      </c>
      <c r="S46" s="14"/>
      <c r="T46" s="14">
        <v>34.9</v>
      </c>
      <c r="U46" s="14"/>
      <c r="V46" s="14">
        <f t="shared" si="0"/>
        <v>34.9</v>
      </c>
      <c r="W46" s="14"/>
      <c r="X46" s="24">
        <f t="shared" si="1"/>
        <v>22685</v>
      </c>
      <c r="Y46" s="14"/>
      <c r="Z46" s="32">
        <f t="shared" si="2"/>
        <v>930.085</v>
      </c>
      <c r="AA46" s="14"/>
      <c r="AB46" s="33">
        <v>0.8</v>
      </c>
      <c r="AC46" s="14"/>
      <c r="AD46" s="34">
        <f t="shared" si="3"/>
        <v>744.068</v>
      </c>
      <c r="AE46" s="31"/>
      <c r="AF46" s="32">
        <f t="shared" si="4"/>
        <v>186.017</v>
      </c>
      <c r="AG46" s="14"/>
      <c r="AH46" s="15" t="s">
        <v>174</v>
      </c>
      <c r="AI46" s="15"/>
      <c r="AJ46" s="15"/>
      <c r="AK46" s="15"/>
      <c r="AL46" s="15"/>
      <c r="AM46" s="15"/>
      <c r="AN46" s="14" t="s">
        <v>27</v>
      </c>
      <c r="AO46" s="14"/>
      <c r="AP46" s="14"/>
      <c r="AQ46" s="35"/>
      <c r="AR46" s="35"/>
      <c r="AS46" s="50"/>
      <c r="AT46" s="42"/>
    </row>
    <row r="47" s="1" customFormat="1" ht="24" customHeight="1" spans="1:46">
      <c r="A47" s="14">
        <v>39</v>
      </c>
      <c r="B47" s="14" t="s">
        <v>175</v>
      </c>
      <c r="C47" s="14"/>
      <c r="D47" s="14"/>
      <c r="E47" s="15" t="s">
        <v>22</v>
      </c>
      <c r="F47" s="15"/>
      <c r="G47" s="15"/>
      <c r="H47" s="15"/>
      <c r="I47" s="15"/>
      <c r="J47" s="14" t="s">
        <v>176</v>
      </c>
      <c r="K47" s="14"/>
      <c r="L47" s="14"/>
      <c r="M47" s="14"/>
      <c r="N47" s="14" t="s">
        <v>177</v>
      </c>
      <c r="O47" s="14"/>
      <c r="P47" s="14"/>
      <c r="Q47" s="14"/>
      <c r="R47" s="14" t="s">
        <v>39</v>
      </c>
      <c r="S47" s="14"/>
      <c r="T47" s="14">
        <v>56.23</v>
      </c>
      <c r="U47" s="14"/>
      <c r="V47" s="14">
        <f t="shared" si="0"/>
        <v>56.23</v>
      </c>
      <c r="W47" s="14"/>
      <c r="X47" s="24">
        <f t="shared" si="1"/>
        <v>36549.5</v>
      </c>
      <c r="Y47" s="14"/>
      <c r="Z47" s="32">
        <f t="shared" si="2"/>
        <v>1498.5295</v>
      </c>
      <c r="AA47" s="14"/>
      <c r="AB47" s="33">
        <v>0.8</v>
      </c>
      <c r="AC47" s="14"/>
      <c r="AD47" s="34">
        <f t="shared" si="3"/>
        <v>1198.8236</v>
      </c>
      <c r="AE47" s="31"/>
      <c r="AF47" s="32">
        <f t="shared" si="4"/>
        <v>299.7059</v>
      </c>
      <c r="AG47" s="14"/>
      <c r="AH47" s="15" t="s">
        <v>178</v>
      </c>
      <c r="AI47" s="15"/>
      <c r="AJ47" s="15"/>
      <c r="AK47" s="15"/>
      <c r="AL47" s="15"/>
      <c r="AM47" s="15"/>
      <c r="AN47" s="14" t="s">
        <v>27</v>
      </c>
      <c r="AO47" s="14"/>
      <c r="AP47" s="14"/>
      <c r="AQ47" s="35"/>
      <c r="AR47" s="35"/>
      <c r="AS47" s="50"/>
      <c r="AT47" s="43"/>
    </row>
    <row r="48" s="1" customFormat="1" ht="24" customHeight="1" spans="1:46">
      <c r="A48" s="16" t="s">
        <v>77</v>
      </c>
      <c r="B48" s="17"/>
      <c r="C48" s="17"/>
      <c r="D48" s="18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>
        <f>T35+T36+T37+T38+T39+T40+T41+T42+T43+T44+T45+T46+T47</f>
        <v>391.41</v>
      </c>
      <c r="U48" s="14"/>
      <c r="V48" s="14">
        <f t="shared" si="0"/>
        <v>391.41</v>
      </c>
      <c r="W48" s="14"/>
      <c r="X48" s="24">
        <f t="shared" si="1"/>
        <v>254416.5</v>
      </c>
      <c r="Y48" s="14"/>
      <c r="Z48" s="32">
        <f t="shared" si="2"/>
        <v>10431.0765</v>
      </c>
      <c r="AA48" s="14"/>
      <c r="AB48" s="33">
        <v>0.8</v>
      </c>
      <c r="AC48" s="14"/>
      <c r="AD48" s="34">
        <f t="shared" si="3"/>
        <v>8344.8612</v>
      </c>
      <c r="AE48" s="31"/>
      <c r="AF48" s="32">
        <f t="shared" si="4"/>
        <v>2086.2153</v>
      </c>
      <c r="AG48" s="14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50"/>
      <c r="AT48" s="42"/>
    </row>
    <row r="49" s="1" customFormat="1" ht="24" customHeight="1" spans="1:46">
      <c r="A49" s="14">
        <v>40</v>
      </c>
      <c r="B49" s="14" t="s">
        <v>179</v>
      </c>
      <c r="C49" s="14"/>
      <c r="D49" s="14"/>
      <c r="E49" s="15" t="s">
        <v>22</v>
      </c>
      <c r="F49" s="15"/>
      <c r="G49" s="15"/>
      <c r="H49" s="15"/>
      <c r="I49" s="15"/>
      <c r="J49" s="14" t="s">
        <v>180</v>
      </c>
      <c r="K49" s="14"/>
      <c r="L49" s="14"/>
      <c r="M49" s="14"/>
      <c r="N49" s="14" t="s">
        <v>181</v>
      </c>
      <c r="O49" s="14"/>
      <c r="P49" s="14"/>
      <c r="Q49" s="14"/>
      <c r="R49" s="14" t="s">
        <v>39</v>
      </c>
      <c r="S49" s="14"/>
      <c r="T49" s="14">
        <v>18</v>
      </c>
      <c r="U49" s="14"/>
      <c r="V49" s="14">
        <f t="shared" si="0"/>
        <v>18</v>
      </c>
      <c r="W49" s="14"/>
      <c r="X49" s="24">
        <f t="shared" si="1"/>
        <v>11700</v>
      </c>
      <c r="Y49" s="14"/>
      <c r="Z49" s="32">
        <f t="shared" si="2"/>
        <v>479.7</v>
      </c>
      <c r="AA49" s="14"/>
      <c r="AB49" s="33">
        <v>0.8</v>
      </c>
      <c r="AC49" s="14"/>
      <c r="AD49" s="34">
        <f t="shared" si="3"/>
        <v>383.76</v>
      </c>
      <c r="AE49" s="31"/>
      <c r="AF49" s="32">
        <f t="shared" si="4"/>
        <v>95.94</v>
      </c>
      <c r="AG49" s="14"/>
      <c r="AH49" s="15" t="s">
        <v>182</v>
      </c>
      <c r="AI49" s="15"/>
      <c r="AJ49" s="15"/>
      <c r="AK49" s="15"/>
      <c r="AL49" s="15"/>
      <c r="AM49" s="15"/>
      <c r="AN49" s="14" t="s">
        <v>27</v>
      </c>
      <c r="AO49" s="14"/>
      <c r="AP49" s="14"/>
      <c r="AQ49" s="40"/>
      <c r="AR49" s="40"/>
      <c r="AS49" s="41"/>
      <c r="AT49" s="42"/>
    </row>
    <row r="50" s="1" customFormat="1" ht="24" customHeight="1" spans="1:46">
      <c r="A50" s="14">
        <v>41</v>
      </c>
      <c r="B50" s="14" t="s">
        <v>183</v>
      </c>
      <c r="C50" s="14"/>
      <c r="D50" s="14"/>
      <c r="E50" s="15" t="s">
        <v>22</v>
      </c>
      <c r="F50" s="15"/>
      <c r="G50" s="15"/>
      <c r="H50" s="15"/>
      <c r="I50" s="15"/>
      <c r="J50" s="14" t="s">
        <v>184</v>
      </c>
      <c r="K50" s="14"/>
      <c r="L50" s="14"/>
      <c r="M50" s="14"/>
      <c r="N50" s="14" t="s">
        <v>185</v>
      </c>
      <c r="O50" s="14"/>
      <c r="P50" s="14"/>
      <c r="Q50" s="14"/>
      <c r="R50" s="14" t="s">
        <v>85</v>
      </c>
      <c r="S50" s="14"/>
      <c r="T50" s="14">
        <v>4.12</v>
      </c>
      <c r="U50" s="14"/>
      <c r="V50" s="14">
        <f t="shared" si="0"/>
        <v>4.12</v>
      </c>
      <c r="W50" s="14"/>
      <c r="X50" s="24">
        <f t="shared" si="1"/>
        <v>2678</v>
      </c>
      <c r="Y50" s="14"/>
      <c r="Z50" s="32">
        <f t="shared" si="2"/>
        <v>109.798</v>
      </c>
      <c r="AA50" s="14"/>
      <c r="AB50" s="33">
        <v>0.8</v>
      </c>
      <c r="AC50" s="14"/>
      <c r="AD50" s="34">
        <f t="shared" si="3"/>
        <v>87.8384</v>
      </c>
      <c r="AE50" s="31"/>
      <c r="AF50" s="32">
        <f t="shared" si="4"/>
        <v>21.9596</v>
      </c>
      <c r="AG50" s="14"/>
      <c r="AH50" s="15" t="s">
        <v>128</v>
      </c>
      <c r="AI50" s="15"/>
      <c r="AJ50" s="15"/>
      <c r="AK50" s="15"/>
      <c r="AL50" s="15"/>
      <c r="AM50" s="15"/>
      <c r="AN50" s="14" t="s">
        <v>27</v>
      </c>
      <c r="AO50" s="14"/>
      <c r="AP50" s="14"/>
      <c r="AQ50" s="14"/>
      <c r="AR50" s="14"/>
      <c r="AS50" s="16"/>
      <c r="AT50" s="42"/>
    </row>
    <row r="51" s="1" customFormat="1" ht="24" customHeight="1" spans="1:46">
      <c r="A51" s="14">
        <v>42</v>
      </c>
      <c r="B51" s="14" t="s">
        <v>186</v>
      </c>
      <c r="C51" s="14"/>
      <c r="D51" s="14"/>
      <c r="E51" s="15" t="s">
        <v>22</v>
      </c>
      <c r="F51" s="15"/>
      <c r="G51" s="15"/>
      <c r="H51" s="15"/>
      <c r="I51" s="15"/>
      <c r="J51" s="14" t="s">
        <v>187</v>
      </c>
      <c r="K51" s="14"/>
      <c r="L51" s="14"/>
      <c r="M51" s="14"/>
      <c r="N51" s="14" t="s">
        <v>188</v>
      </c>
      <c r="O51" s="14"/>
      <c r="P51" s="14"/>
      <c r="Q51" s="14"/>
      <c r="R51" s="14" t="s">
        <v>39</v>
      </c>
      <c r="S51" s="14"/>
      <c r="T51" s="14">
        <v>15.06</v>
      </c>
      <c r="U51" s="14"/>
      <c r="V51" s="14">
        <f t="shared" si="0"/>
        <v>15.06</v>
      </c>
      <c r="W51" s="14"/>
      <c r="X51" s="24">
        <f t="shared" si="1"/>
        <v>9789</v>
      </c>
      <c r="Y51" s="14"/>
      <c r="Z51" s="32">
        <f t="shared" si="2"/>
        <v>401.349</v>
      </c>
      <c r="AA51" s="14"/>
      <c r="AB51" s="33">
        <v>0.8</v>
      </c>
      <c r="AC51" s="14"/>
      <c r="AD51" s="34">
        <f t="shared" si="3"/>
        <v>321.0792</v>
      </c>
      <c r="AE51" s="31"/>
      <c r="AF51" s="32">
        <f t="shared" si="4"/>
        <v>80.2698</v>
      </c>
      <c r="AG51" s="14"/>
      <c r="AH51" s="15" t="s">
        <v>189</v>
      </c>
      <c r="AI51" s="15"/>
      <c r="AJ51" s="15"/>
      <c r="AK51" s="15"/>
      <c r="AL51" s="15"/>
      <c r="AM51" s="15"/>
      <c r="AN51" s="14" t="s">
        <v>27</v>
      </c>
      <c r="AO51" s="14"/>
      <c r="AP51" s="14"/>
      <c r="AQ51" s="14"/>
      <c r="AR51" s="14"/>
      <c r="AS51" s="16"/>
      <c r="AT51" s="43"/>
    </row>
    <row r="52" s="1" customFormat="1" ht="24" customHeight="1" spans="1:46">
      <c r="A52" s="14">
        <v>43</v>
      </c>
      <c r="B52" s="14" t="s">
        <v>190</v>
      </c>
      <c r="C52" s="14"/>
      <c r="D52" s="14"/>
      <c r="E52" s="15" t="s">
        <v>22</v>
      </c>
      <c r="F52" s="15"/>
      <c r="G52" s="15"/>
      <c r="H52" s="15"/>
      <c r="I52" s="15"/>
      <c r="J52" s="14" t="s">
        <v>191</v>
      </c>
      <c r="K52" s="14"/>
      <c r="L52" s="14"/>
      <c r="M52" s="14"/>
      <c r="N52" s="14" t="s">
        <v>192</v>
      </c>
      <c r="O52" s="14"/>
      <c r="P52" s="14"/>
      <c r="Q52" s="14"/>
      <c r="R52" s="14" t="s">
        <v>39</v>
      </c>
      <c r="S52" s="14"/>
      <c r="T52" s="14">
        <v>20.52</v>
      </c>
      <c r="U52" s="14"/>
      <c r="V52" s="14">
        <f t="shared" si="0"/>
        <v>20.52</v>
      </c>
      <c r="W52" s="14"/>
      <c r="X52" s="24">
        <f t="shared" si="1"/>
        <v>13338</v>
      </c>
      <c r="Y52" s="14"/>
      <c r="Z52" s="32">
        <f t="shared" si="2"/>
        <v>546.858</v>
      </c>
      <c r="AA52" s="14"/>
      <c r="AB52" s="33">
        <v>0.8</v>
      </c>
      <c r="AC52" s="14"/>
      <c r="AD52" s="34">
        <f t="shared" si="3"/>
        <v>437.4864</v>
      </c>
      <c r="AE52" s="31"/>
      <c r="AF52" s="32">
        <f t="shared" si="4"/>
        <v>109.3716</v>
      </c>
      <c r="AG52" s="14"/>
      <c r="AH52" s="15" t="s">
        <v>193</v>
      </c>
      <c r="AI52" s="15"/>
      <c r="AJ52" s="15"/>
      <c r="AK52" s="15"/>
      <c r="AL52" s="15"/>
      <c r="AM52" s="15"/>
      <c r="AN52" s="14" t="s">
        <v>27</v>
      </c>
      <c r="AO52" s="14"/>
      <c r="AP52" s="14"/>
      <c r="AQ52" s="44"/>
      <c r="AR52" s="44"/>
      <c r="AS52" s="45"/>
      <c r="AT52" s="46"/>
    </row>
    <row r="53" s="1" customFormat="1" ht="24" customHeight="1" spans="1:46">
      <c r="A53" s="14">
        <v>44</v>
      </c>
      <c r="B53" s="14" t="s">
        <v>194</v>
      </c>
      <c r="C53" s="14"/>
      <c r="D53" s="14"/>
      <c r="E53" s="15" t="s">
        <v>22</v>
      </c>
      <c r="F53" s="15"/>
      <c r="G53" s="15"/>
      <c r="H53" s="15"/>
      <c r="I53" s="15"/>
      <c r="J53" s="14" t="s">
        <v>195</v>
      </c>
      <c r="K53" s="14"/>
      <c r="L53" s="14"/>
      <c r="M53" s="14"/>
      <c r="N53" s="14" t="s">
        <v>196</v>
      </c>
      <c r="O53" s="14"/>
      <c r="P53" s="14"/>
      <c r="Q53" s="14"/>
      <c r="R53" s="14" t="s">
        <v>39</v>
      </c>
      <c r="S53" s="14"/>
      <c r="T53" s="14">
        <v>6.1</v>
      </c>
      <c r="U53" s="14"/>
      <c r="V53" s="14">
        <f t="shared" si="0"/>
        <v>6.1</v>
      </c>
      <c r="W53" s="14"/>
      <c r="X53" s="24">
        <f t="shared" si="1"/>
        <v>3965</v>
      </c>
      <c r="Y53" s="14"/>
      <c r="Z53" s="32">
        <f t="shared" si="2"/>
        <v>162.565</v>
      </c>
      <c r="AA53" s="14"/>
      <c r="AB53" s="33">
        <v>0.8</v>
      </c>
      <c r="AC53" s="14"/>
      <c r="AD53" s="34">
        <f t="shared" si="3"/>
        <v>130.052</v>
      </c>
      <c r="AE53" s="31"/>
      <c r="AF53" s="32">
        <f t="shared" si="4"/>
        <v>32.513</v>
      </c>
      <c r="AG53" s="14"/>
      <c r="AH53" s="15" t="s">
        <v>197</v>
      </c>
      <c r="AI53" s="15"/>
      <c r="AJ53" s="15"/>
      <c r="AK53" s="15"/>
      <c r="AL53" s="15"/>
      <c r="AM53" s="15"/>
      <c r="AN53" s="14" t="s">
        <v>27</v>
      </c>
      <c r="AO53" s="14"/>
      <c r="AP53" s="14"/>
      <c r="AQ53" s="14"/>
      <c r="AR53" s="14"/>
      <c r="AS53" s="14"/>
      <c r="AT53" s="42"/>
    </row>
    <row r="54" s="1" customFormat="1" ht="24" customHeight="1" spans="1:46">
      <c r="A54" s="14">
        <v>45</v>
      </c>
      <c r="B54" s="14" t="s">
        <v>198</v>
      </c>
      <c r="C54" s="14"/>
      <c r="D54" s="14"/>
      <c r="E54" s="15" t="s">
        <v>22</v>
      </c>
      <c r="F54" s="15"/>
      <c r="G54" s="15"/>
      <c r="H54" s="15"/>
      <c r="I54" s="15"/>
      <c r="J54" s="14" t="s">
        <v>199</v>
      </c>
      <c r="K54" s="14"/>
      <c r="L54" s="14"/>
      <c r="M54" s="14"/>
      <c r="N54" s="14" t="s">
        <v>64</v>
      </c>
      <c r="O54" s="14"/>
      <c r="P54" s="14"/>
      <c r="Q54" s="14"/>
      <c r="R54" s="14" t="s">
        <v>25</v>
      </c>
      <c r="S54" s="14"/>
      <c r="T54" s="14">
        <v>18.57</v>
      </c>
      <c r="U54" s="14"/>
      <c r="V54" s="14">
        <f t="shared" si="0"/>
        <v>18.57</v>
      </c>
      <c r="W54" s="14"/>
      <c r="X54" s="24">
        <f t="shared" si="1"/>
        <v>12070.5</v>
      </c>
      <c r="Y54" s="14"/>
      <c r="Z54" s="32">
        <f t="shared" si="2"/>
        <v>494.8905</v>
      </c>
      <c r="AA54" s="14"/>
      <c r="AB54" s="33">
        <v>0.8</v>
      </c>
      <c r="AC54" s="14"/>
      <c r="AD54" s="34">
        <f t="shared" si="3"/>
        <v>395.9124</v>
      </c>
      <c r="AE54" s="31"/>
      <c r="AF54" s="32">
        <f t="shared" si="4"/>
        <v>98.9781</v>
      </c>
      <c r="AG54" s="14"/>
      <c r="AH54" s="15" t="s">
        <v>147</v>
      </c>
      <c r="AI54" s="15"/>
      <c r="AJ54" s="15"/>
      <c r="AK54" s="15"/>
      <c r="AL54" s="15"/>
      <c r="AM54" s="15"/>
      <c r="AN54" s="14" t="s">
        <v>27</v>
      </c>
      <c r="AO54" s="14"/>
      <c r="AP54" s="14"/>
      <c r="AQ54" s="14"/>
      <c r="AR54" s="14"/>
      <c r="AS54" s="14"/>
      <c r="AT54" s="42"/>
    </row>
    <row r="55" s="1" customFormat="1" ht="24" customHeight="1" spans="1:46">
      <c r="A55" s="14">
        <v>46</v>
      </c>
      <c r="B55" s="14" t="s">
        <v>200</v>
      </c>
      <c r="C55" s="14"/>
      <c r="D55" s="14"/>
      <c r="E55" s="15" t="s">
        <v>22</v>
      </c>
      <c r="F55" s="15"/>
      <c r="G55" s="15"/>
      <c r="H55" s="15"/>
      <c r="I55" s="15"/>
      <c r="J55" s="14" t="s">
        <v>201</v>
      </c>
      <c r="K55" s="14"/>
      <c r="L55" s="14"/>
      <c r="M55" s="14"/>
      <c r="N55" s="14" t="s">
        <v>202</v>
      </c>
      <c r="O55" s="14"/>
      <c r="P55" s="14"/>
      <c r="Q55" s="14"/>
      <c r="R55" s="14" t="s">
        <v>39</v>
      </c>
      <c r="S55" s="14"/>
      <c r="T55" s="14">
        <v>18.01</v>
      </c>
      <c r="U55" s="14"/>
      <c r="V55" s="14">
        <f t="shared" si="0"/>
        <v>18.01</v>
      </c>
      <c r="W55" s="14"/>
      <c r="X55" s="24">
        <f t="shared" si="1"/>
        <v>11706.5</v>
      </c>
      <c r="Y55" s="14"/>
      <c r="Z55" s="32">
        <f t="shared" si="2"/>
        <v>479.9665</v>
      </c>
      <c r="AA55" s="14"/>
      <c r="AB55" s="33">
        <v>0.8</v>
      </c>
      <c r="AC55" s="14"/>
      <c r="AD55" s="34">
        <f t="shared" si="3"/>
        <v>383.9732</v>
      </c>
      <c r="AE55" s="31"/>
      <c r="AF55" s="32">
        <f t="shared" si="4"/>
        <v>95.9933</v>
      </c>
      <c r="AG55" s="14"/>
      <c r="AH55" s="15" t="s">
        <v>203</v>
      </c>
      <c r="AI55" s="15"/>
      <c r="AJ55" s="15"/>
      <c r="AK55" s="15"/>
      <c r="AL55" s="15"/>
      <c r="AM55" s="15"/>
      <c r="AN55" s="14" t="s">
        <v>27</v>
      </c>
      <c r="AO55" s="14"/>
      <c r="AP55" s="14"/>
      <c r="AQ55" s="47"/>
      <c r="AR55" s="47"/>
      <c r="AS55" s="48"/>
      <c r="AT55" s="43"/>
    </row>
    <row r="56" s="1" customFormat="1" ht="24" customHeight="1" spans="1:46">
      <c r="A56" s="14">
        <v>47</v>
      </c>
      <c r="B56" s="14" t="s">
        <v>204</v>
      </c>
      <c r="C56" s="14"/>
      <c r="D56" s="14"/>
      <c r="E56" s="15" t="s">
        <v>22</v>
      </c>
      <c r="F56" s="15"/>
      <c r="G56" s="15"/>
      <c r="H56" s="15"/>
      <c r="I56" s="15"/>
      <c r="J56" s="14" t="s">
        <v>205</v>
      </c>
      <c r="K56" s="14"/>
      <c r="L56" s="14"/>
      <c r="M56" s="14"/>
      <c r="N56" s="14" t="s">
        <v>206</v>
      </c>
      <c r="O56" s="14"/>
      <c r="P56" s="14"/>
      <c r="Q56" s="14"/>
      <c r="R56" s="14" t="s">
        <v>207</v>
      </c>
      <c r="S56" s="14"/>
      <c r="T56" s="14">
        <v>16.45</v>
      </c>
      <c r="U56" s="14"/>
      <c r="V56" s="14">
        <f t="shared" si="0"/>
        <v>16.45</v>
      </c>
      <c r="W56" s="14"/>
      <c r="X56" s="24">
        <f t="shared" si="1"/>
        <v>10692.5</v>
      </c>
      <c r="Y56" s="14"/>
      <c r="Z56" s="32">
        <f t="shared" si="2"/>
        <v>438.3925</v>
      </c>
      <c r="AA56" s="14"/>
      <c r="AB56" s="33">
        <v>0.8</v>
      </c>
      <c r="AC56" s="14"/>
      <c r="AD56" s="34">
        <f t="shared" si="3"/>
        <v>350.714</v>
      </c>
      <c r="AE56" s="31"/>
      <c r="AF56" s="32">
        <f t="shared" si="4"/>
        <v>87.6785</v>
      </c>
      <c r="AG56" s="14"/>
      <c r="AH56" s="15" t="s">
        <v>81</v>
      </c>
      <c r="AI56" s="15"/>
      <c r="AJ56" s="15"/>
      <c r="AK56" s="15"/>
      <c r="AL56" s="15"/>
      <c r="AM56" s="15"/>
      <c r="AN56" s="14" t="s">
        <v>27</v>
      </c>
      <c r="AO56" s="14"/>
      <c r="AP56" s="14"/>
      <c r="AQ56" s="14"/>
      <c r="AR56" s="14"/>
      <c r="AS56" s="16"/>
      <c r="AT56" s="42"/>
    </row>
    <row r="57" s="1" customFormat="1" ht="24" customHeight="1" spans="1:46">
      <c r="A57" s="14">
        <v>48</v>
      </c>
      <c r="B57" s="14" t="s">
        <v>208</v>
      </c>
      <c r="C57" s="14"/>
      <c r="D57" s="14"/>
      <c r="E57" s="15" t="s">
        <v>22</v>
      </c>
      <c r="F57" s="15"/>
      <c r="G57" s="15"/>
      <c r="H57" s="15"/>
      <c r="I57" s="15"/>
      <c r="J57" s="14" t="s">
        <v>209</v>
      </c>
      <c r="K57" s="14"/>
      <c r="L57" s="14"/>
      <c r="M57" s="14"/>
      <c r="N57" s="14" t="s">
        <v>210</v>
      </c>
      <c r="O57" s="14"/>
      <c r="P57" s="14"/>
      <c r="Q57" s="14"/>
      <c r="R57" s="14" t="s">
        <v>85</v>
      </c>
      <c r="S57" s="14"/>
      <c r="T57" s="14">
        <v>10</v>
      </c>
      <c r="U57" s="14"/>
      <c r="V57" s="14">
        <f t="shared" si="0"/>
        <v>10</v>
      </c>
      <c r="W57" s="14"/>
      <c r="X57" s="24">
        <f t="shared" si="1"/>
        <v>6500</v>
      </c>
      <c r="Y57" s="14"/>
      <c r="Z57" s="32">
        <f t="shared" si="2"/>
        <v>266.5</v>
      </c>
      <c r="AA57" s="14"/>
      <c r="AB57" s="33">
        <v>0.8</v>
      </c>
      <c r="AC57" s="14"/>
      <c r="AD57" s="34">
        <f t="shared" si="3"/>
        <v>213.2</v>
      </c>
      <c r="AE57" s="31"/>
      <c r="AF57" s="32">
        <f t="shared" si="4"/>
        <v>53.3</v>
      </c>
      <c r="AG57" s="14"/>
      <c r="AH57" s="15" t="s">
        <v>211</v>
      </c>
      <c r="AI57" s="15"/>
      <c r="AJ57" s="15"/>
      <c r="AK57" s="15"/>
      <c r="AL57" s="15"/>
      <c r="AM57" s="15"/>
      <c r="AN57" s="14" t="s">
        <v>27</v>
      </c>
      <c r="AO57" s="14"/>
      <c r="AP57" s="14"/>
      <c r="AQ57" s="14"/>
      <c r="AR57" s="14"/>
      <c r="AS57" s="16"/>
      <c r="AT57" s="42"/>
    </row>
    <row r="58" s="1" customFormat="1" ht="24" customHeight="1" spans="1:46">
      <c r="A58" s="14">
        <v>49</v>
      </c>
      <c r="B58" s="14" t="s">
        <v>212</v>
      </c>
      <c r="C58" s="14"/>
      <c r="D58" s="14"/>
      <c r="E58" s="15" t="s">
        <v>22</v>
      </c>
      <c r="F58" s="15"/>
      <c r="G58" s="15"/>
      <c r="H58" s="15"/>
      <c r="I58" s="15"/>
      <c r="J58" s="14" t="s">
        <v>213</v>
      </c>
      <c r="K58" s="14"/>
      <c r="L58" s="14"/>
      <c r="M58" s="14"/>
      <c r="N58" s="14" t="s">
        <v>64</v>
      </c>
      <c r="O58" s="14"/>
      <c r="P58" s="14"/>
      <c r="Q58" s="14"/>
      <c r="R58" s="14" t="s">
        <v>207</v>
      </c>
      <c r="S58" s="14"/>
      <c r="T58" s="14">
        <v>21.3</v>
      </c>
      <c r="U58" s="14"/>
      <c r="V58" s="14">
        <f t="shared" si="0"/>
        <v>21.3</v>
      </c>
      <c r="W58" s="14"/>
      <c r="X58" s="24">
        <f t="shared" si="1"/>
        <v>13845</v>
      </c>
      <c r="Y58" s="14"/>
      <c r="Z58" s="32">
        <f t="shared" si="2"/>
        <v>567.645</v>
      </c>
      <c r="AA58" s="14"/>
      <c r="AB58" s="33">
        <v>0.8</v>
      </c>
      <c r="AC58" s="14"/>
      <c r="AD58" s="34">
        <f t="shared" si="3"/>
        <v>454.116</v>
      </c>
      <c r="AE58" s="31"/>
      <c r="AF58" s="32">
        <f t="shared" si="4"/>
        <v>113.529</v>
      </c>
      <c r="AG58" s="14"/>
      <c r="AH58" s="15" t="s">
        <v>182</v>
      </c>
      <c r="AI58" s="15"/>
      <c r="AJ58" s="15"/>
      <c r="AK58" s="15"/>
      <c r="AL58" s="15"/>
      <c r="AM58" s="15"/>
      <c r="AN58" s="14" t="s">
        <v>27</v>
      </c>
      <c r="AO58" s="14"/>
      <c r="AP58" s="14"/>
      <c r="AQ58" s="14"/>
      <c r="AR58" s="14"/>
      <c r="AS58" s="16"/>
      <c r="AT58" s="49"/>
    </row>
    <row r="59" s="1" customFormat="1" ht="24" customHeight="1" spans="1:46">
      <c r="A59" s="14">
        <v>50</v>
      </c>
      <c r="B59" s="14" t="s">
        <v>214</v>
      </c>
      <c r="C59" s="14"/>
      <c r="D59" s="14"/>
      <c r="E59" s="15" t="s">
        <v>22</v>
      </c>
      <c r="F59" s="15"/>
      <c r="G59" s="15"/>
      <c r="H59" s="15"/>
      <c r="I59" s="15"/>
      <c r="J59" s="14" t="s">
        <v>215</v>
      </c>
      <c r="K59" s="14"/>
      <c r="L59" s="14"/>
      <c r="M59" s="14"/>
      <c r="N59" s="14" t="s">
        <v>216</v>
      </c>
      <c r="O59" s="14"/>
      <c r="P59" s="14"/>
      <c r="Q59" s="14"/>
      <c r="R59" s="14" t="s">
        <v>207</v>
      </c>
      <c r="S59" s="14"/>
      <c r="T59" s="14">
        <v>15.17</v>
      </c>
      <c r="U59" s="14"/>
      <c r="V59" s="14">
        <f t="shared" si="0"/>
        <v>15.17</v>
      </c>
      <c r="W59" s="14"/>
      <c r="X59" s="24">
        <f t="shared" si="1"/>
        <v>9860.5</v>
      </c>
      <c r="Y59" s="14"/>
      <c r="Z59" s="32">
        <f t="shared" si="2"/>
        <v>404.2805</v>
      </c>
      <c r="AA59" s="14"/>
      <c r="AB59" s="33">
        <v>0.8</v>
      </c>
      <c r="AC59" s="14"/>
      <c r="AD59" s="34">
        <f t="shared" si="3"/>
        <v>323.4244</v>
      </c>
      <c r="AE59" s="31"/>
      <c r="AF59" s="32">
        <f t="shared" si="4"/>
        <v>80.8561</v>
      </c>
      <c r="AG59" s="14"/>
      <c r="AH59" s="15" t="s">
        <v>193</v>
      </c>
      <c r="AI59" s="15"/>
      <c r="AJ59" s="15"/>
      <c r="AK59" s="15"/>
      <c r="AL59" s="15"/>
      <c r="AM59" s="15"/>
      <c r="AN59" s="14" t="s">
        <v>27</v>
      </c>
      <c r="AO59" s="14"/>
      <c r="AP59" s="14"/>
      <c r="AQ59" s="35"/>
      <c r="AR59" s="35"/>
      <c r="AS59" s="50"/>
      <c r="AT59" s="43"/>
    </row>
    <row r="60" s="1" customFormat="1" ht="24" customHeight="1" spans="1:46">
      <c r="A60" s="14">
        <v>51</v>
      </c>
      <c r="B60" s="14" t="s">
        <v>217</v>
      </c>
      <c r="C60" s="14"/>
      <c r="D60" s="14"/>
      <c r="E60" s="15" t="s">
        <v>22</v>
      </c>
      <c r="F60" s="15"/>
      <c r="G60" s="15"/>
      <c r="H60" s="15"/>
      <c r="I60" s="15"/>
      <c r="J60" s="14" t="s">
        <v>218</v>
      </c>
      <c r="K60" s="14"/>
      <c r="L60" s="14"/>
      <c r="M60" s="14"/>
      <c r="N60" s="14" t="s">
        <v>219</v>
      </c>
      <c r="O60" s="14"/>
      <c r="P60" s="14"/>
      <c r="Q60" s="14"/>
      <c r="R60" s="14" t="s">
        <v>207</v>
      </c>
      <c r="S60" s="14"/>
      <c r="T60" s="14">
        <v>50.77</v>
      </c>
      <c r="U60" s="14"/>
      <c r="V60" s="14">
        <f t="shared" si="0"/>
        <v>50.77</v>
      </c>
      <c r="W60" s="14"/>
      <c r="X60" s="24">
        <f t="shared" si="1"/>
        <v>33000.5</v>
      </c>
      <c r="Y60" s="14"/>
      <c r="Z60" s="32">
        <f t="shared" si="2"/>
        <v>1353.0205</v>
      </c>
      <c r="AA60" s="14"/>
      <c r="AB60" s="33">
        <v>0.8</v>
      </c>
      <c r="AC60" s="14"/>
      <c r="AD60" s="34">
        <f t="shared" si="3"/>
        <v>1082.4164</v>
      </c>
      <c r="AE60" s="31"/>
      <c r="AF60" s="32">
        <f t="shared" si="4"/>
        <v>270.6041</v>
      </c>
      <c r="AG60" s="14"/>
      <c r="AH60" s="15" t="s">
        <v>220</v>
      </c>
      <c r="AI60" s="15"/>
      <c r="AJ60" s="15"/>
      <c r="AK60" s="15"/>
      <c r="AL60" s="15"/>
      <c r="AM60" s="15"/>
      <c r="AN60" s="14" t="s">
        <v>27</v>
      </c>
      <c r="AO60" s="14"/>
      <c r="AP60" s="14"/>
      <c r="AQ60" s="35"/>
      <c r="AR60" s="35"/>
      <c r="AS60" s="50"/>
      <c r="AT60" s="42"/>
    </row>
    <row r="61" s="1" customFormat="1" ht="24" customHeight="1" spans="1:46">
      <c r="A61" s="14">
        <v>52</v>
      </c>
      <c r="B61" s="14" t="s">
        <v>221</v>
      </c>
      <c r="C61" s="14"/>
      <c r="D61" s="14"/>
      <c r="E61" s="15" t="s">
        <v>22</v>
      </c>
      <c r="F61" s="15"/>
      <c r="G61" s="15"/>
      <c r="H61" s="15"/>
      <c r="I61" s="15"/>
      <c r="J61" s="14" t="s">
        <v>222</v>
      </c>
      <c r="K61" s="14"/>
      <c r="L61" s="14"/>
      <c r="M61" s="14"/>
      <c r="N61" s="14" t="s">
        <v>223</v>
      </c>
      <c r="O61" s="14"/>
      <c r="P61" s="14"/>
      <c r="Q61" s="14"/>
      <c r="R61" s="14" t="s">
        <v>39</v>
      </c>
      <c r="S61" s="14"/>
      <c r="T61" s="14">
        <v>83.78</v>
      </c>
      <c r="U61" s="14"/>
      <c r="V61" s="14">
        <f t="shared" si="0"/>
        <v>83.78</v>
      </c>
      <c r="W61" s="14"/>
      <c r="X61" s="24">
        <f t="shared" si="1"/>
        <v>54457</v>
      </c>
      <c r="Y61" s="14"/>
      <c r="Z61" s="32">
        <f t="shared" si="2"/>
        <v>2232.737</v>
      </c>
      <c r="AA61" s="14"/>
      <c r="AB61" s="33">
        <v>0.8</v>
      </c>
      <c r="AC61" s="14"/>
      <c r="AD61" s="34">
        <f t="shared" si="3"/>
        <v>1786.1896</v>
      </c>
      <c r="AE61" s="31"/>
      <c r="AF61" s="32">
        <f t="shared" si="4"/>
        <v>446.5474</v>
      </c>
      <c r="AG61" s="14"/>
      <c r="AH61" s="15" t="s">
        <v>224</v>
      </c>
      <c r="AI61" s="15"/>
      <c r="AJ61" s="15"/>
      <c r="AK61" s="15"/>
      <c r="AL61" s="15"/>
      <c r="AM61" s="15"/>
      <c r="AN61" s="14" t="s">
        <v>27</v>
      </c>
      <c r="AO61" s="14"/>
      <c r="AP61" s="14"/>
      <c r="AQ61" s="35"/>
      <c r="AR61" s="35"/>
      <c r="AS61" s="50"/>
      <c r="AT61" s="43"/>
    </row>
    <row r="62" s="1" customFormat="1" ht="24" customHeight="1" spans="1:46">
      <c r="A62" s="16" t="s">
        <v>77</v>
      </c>
      <c r="B62" s="17"/>
      <c r="C62" s="17"/>
      <c r="D62" s="18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>
        <f>T49+T50+T51+T52+T53+T54+T55+T56+T57+T58+T59+T60+T61</f>
        <v>297.85</v>
      </c>
      <c r="U62" s="14"/>
      <c r="V62" s="14">
        <f t="shared" si="0"/>
        <v>297.85</v>
      </c>
      <c r="W62" s="14"/>
      <c r="X62" s="24">
        <f t="shared" si="1"/>
        <v>193602.5</v>
      </c>
      <c r="Y62" s="14"/>
      <c r="Z62" s="32">
        <f t="shared" si="2"/>
        <v>7937.7025</v>
      </c>
      <c r="AA62" s="14"/>
      <c r="AB62" s="33">
        <v>0.8</v>
      </c>
      <c r="AC62" s="14"/>
      <c r="AD62" s="34">
        <f t="shared" si="3"/>
        <v>6350.162</v>
      </c>
      <c r="AE62" s="31"/>
      <c r="AF62" s="32">
        <f t="shared" si="4"/>
        <v>1587.5405</v>
      </c>
      <c r="AG62" s="14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50"/>
      <c r="AT62" s="42"/>
    </row>
    <row r="63" s="1" customFormat="1" ht="24" customHeight="1" spans="1:46">
      <c r="A63" s="14">
        <v>53</v>
      </c>
      <c r="B63" s="14" t="s">
        <v>225</v>
      </c>
      <c r="C63" s="14"/>
      <c r="D63" s="14"/>
      <c r="E63" s="15" t="s">
        <v>22</v>
      </c>
      <c r="F63" s="15"/>
      <c r="G63" s="15"/>
      <c r="H63" s="15"/>
      <c r="I63" s="15"/>
      <c r="J63" s="14" t="s">
        <v>226</v>
      </c>
      <c r="K63" s="14"/>
      <c r="L63" s="14"/>
      <c r="M63" s="14"/>
      <c r="N63" s="14" t="s">
        <v>227</v>
      </c>
      <c r="O63" s="14"/>
      <c r="P63" s="14"/>
      <c r="Q63" s="14"/>
      <c r="R63" s="14" t="s">
        <v>25</v>
      </c>
      <c r="S63" s="14"/>
      <c r="T63" s="14">
        <v>96.27</v>
      </c>
      <c r="U63" s="14"/>
      <c r="V63" s="14">
        <f t="shared" si="0"/>
        <v>96.27</v>
      </c>
      <c r="W63" s="14"/>
      <c r="X63" s="24">
        <f t="shared" si="1"/>
        <v>62575.5</v>
      </c>
      <c r="Y63" s="14"/>
      <c r="Z63" s="32">
        <f t="shared" si="2"/>
        <v>2565.5955</v>
      </c>
      <c r="AA63" s="14"/>
      <c r="AB63" s="33">
        <v>0.8</v>
      </c>
      <c r="AC63" s="14"/>
      <c r="AD63" s="34">
        <f t="shared" si="3"/>
        <v>2052.4764</v>
      </c>
      <c r="AE63" s="31"/>
      <c r="AF63" s="32">
        <f t="shared" si="4"/>
        <v>513.1191</v>
      </c>
      <c r="AG63" s="14"/>
      <c r="AH63" s="15" t="s">
        <v>81</v>
      </c>
      <c r="AI63" s="15"/>
      <c r="AJ63" s="15"/>
      <c r="AK63" s="15"/>
      <c r="AL63" s="15"/>
      <c r="AM63" s="15"/>
      <c r="AN63" s="14" t="s">
        <v>27</v>
      </c>
      <c r="AO63" s="14"/>
      <c r="AP63" s="14"/>
      <c r="AQ63" s="40"/>
      <c r="AR63" s="40"/>
      <c r="AS63" s="41"/>
      <c r="AT63" s="42"/>
    </row>
    <row r="64" s="1" customFormat="1" ht="24" customHeight="1" spans="1:46">
      <c r="A64" s="14">
        <v>54</v>
      </c>
      <c r="B64" s="14" t="s">
        <v>228</v>
      </c>
      <c r="C64" s="14"/>
      <c r="D64" s="14"/>
      <c r="E64" s="15" t="s">
        <v>22</v>
      </c>
      <c r="F64" s="15"/>
      <c r="G64" s="15"/>
      <c r="H64" s="15"/>
      <c r="I64" s="15"/>
      <c r="J64" s="14" t="s">
        <v>229</v>
      </c>
      <c r="K64" s="14"/>
      <c r="L64" s="14"/>
      <c r="M64" s="14"/>
      <c r="N64" s="14" t="s">
        <v>230</v>
      </c>
      <c r="O64" s="14"/>
      <c r="P64" s="14"/>
      <c r="Q64" s="14"/>
      <c r="R64" s="14" t="s">
        <v>39</v>
      </c>
      <c r="S64" s="14"/>
      <c r="T64" s="14">
        <v>15</v>
      </c>
      <c r="U64" s="14"/>
      <c r="V64" s="14">
        <f t="shared" si="0"/>
        <v>15</v>
      </c>
      <c r="W64" s="14"/>
      <c r="X64" s="24">
        <f t="shared" si="1"/>
        <v>9750</v>
      </c>
      <c r="Y64" s="14"/>
      <c r="Z64" s="32">
        <f t="shared" si="2"/>
        <v>399.75</v>
      </c>
      <c r="AA64" s="14"/>
      <c r="AB64" s="33">
        <v>0.8</v>
      </c>
      <c r="AC64" s="14"/>
      <c r="AD64" s="34">
        <f t="shared" si="3"/>
        <v>319.8</v>
      </c>
      <c r="AE64" s="31"/>
      <c r="AF64" s="32">
        <f t="shared" si="4"/>
        <v>79.95</v>
      </c>
      <c r="AG64" s="14"/>
      <c r="AH64" s="15" t="s">
        <v>105</v>
      </c>
      <c r="AI64" s="15"/>
      <c r="AJ64" s="15"/>
      <c r="AK64" s="15"/>
      <c r="AL64" s="15"/>
      <c r="AM64" s="15"/>
      <c r="AN64" s="14" t="s">
        <v>27</v>
      </c>
      <c r="AO64" s="14"/>
      <c r="AP64" s="14"/>
      <c r="AQ64" s="14"/>
      <c r="AR64" s="14"/>
      <c r="AS64" s="16"/>
      <c r="AT64" s="42"/>
    </row>
    <row r="65" s="1" customFormat="1" ht="24" customHeight="1" spans="1:46">
      <c r="A65" s="14">
        <v>55</v>
      </c>
      <c r="B65" s="14" t="s">
        <v>231</v>
      </c>
      <c r="C65" s="14"/>
      <c r="D65" s="14"/>
      <c r="E65" s="15" t="s">
        <v>22</v>
      </c>
      <c r="F65" s="15"/>
      <c r="G65" s="15"/>
      <c r="H65" s="15"/>
      <c r="I65" s="15"/>
      <c r="J65" s="14" t="s">
        <v>232</v>
      </c>
      <c r="K65" s="14"/>
      <c r="L65" s="14"/>
      <c r="M65" s="14"/>
      <c r="N65" s="14" t="s">
        <v>233</v>
      </c>
      <c r="O65" s="14"/>
      <c r="P65" s="14"/>
      <c r="Q65" s="14"/>
      <c r="R65" s="14" t="s">
        <v>39</v>
      </c>
      <c r="S65" s="14"/>
      <c r="T65" s="14">
        <v>18.12</v>
      </c>
      <c r="U65" s="14"/>
      <c r="V65" s="14">
        <f t="shared" si="0"/>
        <v>18.12</v>
      </c>
      <c r="W65" s="14"/>
      <c r="X65" s="24">
        <f t="shared" si="1"/>
        <v>11778</v>
      </c>
      <c r="Y65" s="14"/>
      <c r="Z65" s="32">
        <f t="shared" si="2"/>
        <v>482.898</v>
      </c>
      <c r="AA65" s="14"/>
      <c r="AB65" s="33">
        <v>0.8</v>
      </c>
      <c r="AC65" s="14"/>
      <c r="AD65" s="34">
        <f t="shared" si="3"/>
        <v>386.3184</v>
      </c>
      <c r="AE65" s="31"/>
      <c r="AF65" s="32">
        <f t="shared" si="4"/>
        <v>96.5796</v>
      </c>
      <c r="AG65" s="14"/>
      <c r="AH65" s="15" t="s">
        <v>234</v>
      </c>
      <c r="AI65" s="15"/>
      <c r="AJ65" s="15"/>
      <c r="AK65" s="15"/>
      <c r="AL65" s="15"/>
      <c r="AM65" s="15"/>
      <c r="AN65" s="14" t="s">
        <v>27</v>
      </c>
      <c r="AO65" s="14"/>
      <c r="AP65" s="14"/>
      <c r="AQ65" s="14"/>
      <c r="AR65" s="14"/>
      <c r="AS65" s="16"/>
      <c r="AT65" s="43"/>
    </row>
    <row r="66" s="1" customFormat="1" ht="24" customHeight="1" spans="1:46">
      <c r="A66" s="16" t="s">
        <v>77</v>
      </c>
      <c r="B66" s="17"/>
      <c r="C66" s="17"/>
      <c r="D66" s="18"/>
      <c r="E66" s="15"/>
      <c r="F66" s="15"/>
      <c r="G66" s="15"/>
      <c r="H66" s="15"/>
      <c r="I66" s="15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>
        <v>129.39</v>
      </c>
      <c r="U66" s="14"/>
      <c r="V66" s="14">
        <v>129.39</v>
      </c>
      <c r="W66" s="14"/>
      <c r="X66" s="24">
        <v>84103.5</v>
      </c>
      <c r="Y66" s="14"/>
      <c r="Z66" s="32">
        <v>3448.2435</v>
      </c>
      <c r="AA66" s="14"/>
      <c r="AB66" s="33">
        <v>0.8</v>
      </c>
      <c r="AC66" s="14"/>
      <c r="AD66" s="34">
        <v>2758.5948</v>
      </c>
      <c r="AE66" s="31"/>
      <c r="AF66" s="32">
        <v>689.6487</v>
      </c>
      <c r="AG66" s="14"/>
      <c r="AH66" s="15"/>
      <c r="AI66" s="15"/>
      <c r="AJ66" s="15"/>
      <c r="AK66" s="15"/>
      <c r="AL66" s="15"/>
      <c r="AM66" s="15"/>
      <c r="AN66" s="14"/>
      <c r="AO66" s="14"/>
      <c r="AP66" s="14"/>
      <c r="AQ66" s="35"/>
      <c r="AR66" s="35"/>
      <c r="AS66" s="50"/>
      <c r="AT66" s="43"/>
    </row>
    <row r="67" s="1" customFormat="1" ht="24" customHeight="1" spans="1:46">
      <c r="A67" s="16" t="s">
        <v>235</v>
      </c>
      <c r="B67" s="17"/>
      <c r="C67" s="17"/>
      <c r="D67" s="18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>
        <v>1256.97</v>
      </c>
      <c r="U67" s="14"/>
      <c r="V67" s="14">
        <f>T67</f>
        <v>1256.97</v>
      </c>
      <c r="W67" s="14"/>
      <c r="X67" s="24">
        <f>V67*650</f>
        <v>817030.5</v>
      </c>
      <c r="Y67" s="14"/>
      <c r="Z67" s="32">
        <f>T67*26.65</f>
        <v>33498.2505</v>
      </c>
      <c r="AA67" s="14"/>
      <c r="AB67" s="33">
        <v>0.8</v>
      </c>
      <c r="AC67" s="14"/>
      <c r="AD67" s="34">
        <f>Z67*0.8</f>
        <v>26798.6004</v>
      </c>
      <c r="AE67" s="31"/>
      <c r="AF67" s="32">
        <f>Z67*0.2</f>
        <v>6699.6501</v>
      </c>
      <c r="AG67" s="14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50"/>
      <c r="AT67" s="42"/>
    </row>
  </sheetData>
  <mergeCells count="936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B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B9:D9"/>
    <mergeCell ref="E9:I9"/>
    <mergeCell ref="J9:M9"/>
    <mergeCell ref="N9:Q9"/>
    <mergeCell ref="R9:S9"/>
    <mergeCell ref="T9:U9"/>
    <mergeCell ref="V9:W9"/>
    <mergeCell ref="X9:Y9"/>
    <mergeCell ref="Z9:AA9"/>
    <mergeCell ref="AB9:AC9"/>
    <mergeCell ref="AD9:AE9"/>
    <mergeCell ref="AF9:AG9"/>
    <mergeCell ref="AH9:AM9"/>
    <mergeCell ref="AN9:AP9"/>
    <mergeCell ref="AQ9:AS9"/>
    <mergeCell ref="B10:D10"/>
    <mergeCell ref="E10:I10"/>
    <mergeCell ref="J10:M10"/>
    <mergeCell ref="N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M10"/>
    <mergeCell ref="AN10:AP10"/>
    <mergeCell ref="AQ10:AS10"/>
    <mergeCell ref="B11:D11"/>
    <mergeCell ref="E11:I11"/>
    <mergeCell ref="J11:M11"/>
    <mergeCell ref="N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M11"/>
    <mergeCell ref="AN11:AP11"/>
    <mergeCell ref="AQ11:AS11"/>
    <mergeCell ref="B12:D12"/>
    <mergeCell ref="E12:I12"/>
    <mergeCell ref="J12:M12"/>
    <mergeCell ref="N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M12"/>
    <mergeCell ref="AN12:AP12"/>
    <mergeCell ref="AQ12:AS12"/>
    <mergeCell ref="AW12:AX12"/>
    <mergeCell ref="B13:D13"/>
    <mergeCell ref="E13:I13"/>
    <mergeCell ref="J13:M13"/>
    <mergeCell ref="N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M13"/>
    <mergeCell ref="AN13:AP13"/>
    <mergeCell ref="AQ13:AS13"/>
    <mergeCell ref="B14:D14"/>
    <mergeCell ref="E14:I14"/>
    <mergeCell ref="J14:M14"/>
    <mergeCell ref="N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M14"/>
    <mergeCell ref="AN14:AP14"/>
    <mergeCell ref="AQ14:AS14"/>
    <mergeCell ref="B15:D15"/>
    <mergeCell ref="E15:I15"/>
    <mergeCell ref="J15:M15"/>
    <mergeCell ref="N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M15"/>
    <mergeCell ref="AN15:AP15"/>
    <mergeCell ref="AQ15:AS15"/>
    <mergeCell ref="B16:D16"/>
    <mergeCell ref="E16:I16"/>
    <mergeCell ref="J16:M16"/>
    <mergeCell ref="N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M16"/>
    <mergeCell ref="AN16:AP16"/>
    <mergeCell ref="AQ16:AS16"/>
    <mergeCell ref="B17:D17"/>
    <mergeCell ref="E17:I17"/>
    <mergeCell ref="J17:M17"/>
    <mergeCell ref="N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M17"/>
    <mergeCell ref="AN17:AP17"/>
    <mergeCell ref="AQ17:AS17"/>
    <mergeCell ref="B18:D18"/>
    <mergeCell ref="E18:I18"/>
    <mergeCell ref="J18:M18"/>
    <mergeCell ref="N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M18"/>
    <mergeCell ref="AN18:AP18"/>
    <mergeCell ref="AQ18:AS18"/>
    <mergeCell ref="B19:D19"/>
    <mergeCell ref="E19:I19"/>
    <mergeCell ref="J19:M19"/>
    <mergeCell ref="N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M19"/>
    <mergeCell ref="AN19:AP19"/>
    <mergeCell ref="AQ19:AS19"/>
    <mergeCell ref="A20:D20"/>
    <mergeCell ref="E20:I20"/>
    <mergeCell ref="J20:M20"/>
    <mergeCell ref="N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M20"/>
    <mergeCell ref="AN20:AP20"/>
    <mergeCell ref="AQ20:AS20"/>
    <mergeCell ref="B21:D21"/>
    <mergeCell ref="E21:I21"/>
    <mergeCell ref="J21:M21"/>
    <mergeCell ref="N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M21"/>
    <mergeCell ref="AN21:AP21"/>
    <mergeCell ref="AQ21:AS21"/>
    <mergeCell ref="B22:D22"/>
    <mergeCell ref="E22:I22"/>
    <mergeCell ref="J22:M22"/>
    <mergeCell ref="N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M22"/>
    <mergeCell ref="AN22:AP22"/>
    <mergeCell ref="AQ22:AS22"/>
    <mergeCell ref="B23:D23"/>
    <mergeCell ref="E23:I23"/>
    <mergeCell ref="J23:M23"/>
    <mergeCell ref="N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M23"/>
    <mergeCell ref="AN23:AP23"/>
    <mergeCell ref="AQ23:AS23"/>
    <mergeCell ref="B24:D24"/>
    <mergeCell ref="E24:I24"/>
    <mergeCell ref="J24:M24"/>
    <mergeCell ref="N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M24"/>
    <mergeCell ref="AN24:AP24"/>
    <mergeCell ref="AQ24:AS24"/>
    <mergeCell ref="B25:D25"/>
    <mergeCell ref="E25:I25"/>
    <mergeCell ref="J25:M25"/>
    <mergeCell ref="N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M25"/>
    <mergeCell ref="AN25:AP25"/>
    <mergeCell ref="AQ25:AS25"/>
    <mergeCell ref="B26:D26"/>
    <mergeCell ref="E26:I26"/>
    <mergeCell ref="J26:M26"/>
    <mergeCell ref="N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M26"/>
    <mergeCell ref="AN26:AP26"/>
    <mergeCell ref="AQ26:AS26"/>
    <mergeCell ref="B27:D27"/>
    <mergeCell ref="E27:I27"/>
    <mergeCell ref="J27:M27"/>
    <mergeCell ref="N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M27"/>
    <mergeCell ref="AN27:AP27"/>
    <mergeCell ref="AQ27:AS27"/>
    <mergeCell ref="B28:D28"/>
    <mergeCell ref="E28:I28"/>
    <mergeCell ref="J28:M28"/>
    <mergeCell ref="N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M28"/>
    <mergeCell ref="AN28:AP28"/>
    <mergeCell ref="AQ28:AS28"/>
    <mergeCell ref="B29:D29"/>
    <mergeCell ref="E29:I29"/>
    <mergeCell ref="J29:M29"/>
    <mergeCell ref="N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M29"/>
    <mergeCell ref="AN29:AP29"/>
    <mergeCell ref="AQ29:AS29"/>
    <mergeCell ref="B30:D30"/>
    <mergeCell ref="E30:I30"/>
    <mergeCell ref="J30:M30"/>
    <mergeCell ref="N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M30"/>
    <mergeCell ref="AN30:AP30"/>
    <mergeCell ref="AQ30:AS30"/>
    <mergeCell ref="B31:D31"/>
    <mergeCell ref="E31:I31"/>
    <mergeCell ref="J31:M31"/>
    <mergeCell ref="N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M31"/>
    <mergeCell ref="AN31:AP31"/>
    <mergeCell ref="AQ31:AS31"/>
    <mergeCell ref="B32:D32"/>
    <mergeCell ref="E32:I32"/>
    <mergeCell ref="J32:M32"/>
    <mergeCell ref="N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M32"/>
    <mergeCell ref="AN32:AP32"/>
    <mergeCell ref="AQ32:AS32"/>
    <mergeCell ref="B33:D33"/>
    <mergeCell ref="E33:I33"/>
    <mergeCell ref="J33:M33"/>
    <mergeCell ref="N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M33"/>
    <mergeCell ref="AN33:AP33"/>
    <mergeCell ref="AQ33:AS33"/>
    <mergeCell ref="A34:D34"/>
    <mergeCell ref="E34:I34"/>
    <mergeCell ref="J34:M34"/>
    <mergeCell ref="N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M34"/>
    <mergeCell ref="AN34:AP34"/>
    <mergeCell ref="AQ34:AS34"/>
    <mergeCell ref="B35:D35"/>
    <mergeCell ref="E35:I35"/>
    <mergeCell ref="J35:M35"/>
    <mergeCell ref="N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M35"/>
    <mergeCell ref="AN35:AP35"/>
    <mergeCell ref="AQ35:AS35"/>
    <mergeCell ref="B36:D36"/>
    <mergeCell ref="E36:I36"/>
    <mergeCell ref="J36:M36"/>
    <mergeCell ref="N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M36"/>
    <mergeCell ref="AN36:AP36"/>
    <mergeCell ref="AQ36:AS36"/>
    <mergeCell ref="B37:D37"/>
    <mergeCell ref="E37:I37"/>
    <mergeCell ref="J37:M37"/>
    <mergeCell ref="N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M37"/>
    <mergeCell ref="AN37:AP37"/>
    <mergeCell ref="AQ37:AS37"/>
    <mergeCell ref="B38:D38"/>
    <mergeCell ref="E38:I38"/>
    <mergeCell ref="J38:M38"/>
    <mergeCell ref="N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M38"/>
    <mergeCell ref="AN38:AP38"/>
    <mergeCell ref="AQ38:AS38"/>
    <mergeCell ref="B39:D39"/>
    <mergeCell ref="E39:I39"/>
    <mergeCell ref="J39:M39"/>
    <mergeCell ref="N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M39"/>
    <mergeCell ref="AN39:AP39"/>
    <mergeCell ref="AQ39:AS39"/>
    <mergeCell ref="B40:D40"/>
    <mergeCell ref="E40:I40"/>
    <mergeCell ref="J40:M40"/>
    <mergeCell ref="N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M40"/>
    <mergeCell ref="AN40:AP40"/>
    <mergeCell ref="AQ40:AS40"/>
    <mergeCell ref="B41:D41"/>
    <mergeCell ref="E41:I41"/>
    <mergeCell ref="J41:M41"/>
    <mergeCell ref="N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M41"/>
    <mergeCell ref="AN41:AP41"/>
    <mergeCell ref="AQ41:AS41"/>
    <mergeCell ref="B42:D42"/>
    <mergeCell ref="E42:I42"/>
    <mergeCell ref="J42:M42"/>
    <mergeCell ref="N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M42"/>
    <mergeCell ref="AN42:AP42"/>
    <mergeCell ref="AQ42:AS42"/>
    <mergeCell ref="B43:D43"/>
    <mergeCell ref="E43:I43"/>
    <mergeCell ref="J43:M43"/>
    <mergeCell ref="N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M43"/>
    <mergeCell ref="AN43:AP43"/>
    <mergeCell ref="AQ43:AS43"/>
    <mergeCell ref="B44:D44"/>
    <mergeCell ref="E44:I44"/>
    <mergeCell ref="J44:M44"/>
    <mergeCell ref="N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M44"/>
    <mergeCell ref="AN44:AP44"/>
    <mergeCell ref="AQ44:AS44"/>
    <mergeCell ref="B45:D45"/>
    <mergeCell ref="E45:I45"/>
    <mergeCell ref="J45:M45"/>
    <mergeCell ref="N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M45"/>
    <mergeCell ref="AN45:AP45"/>
    <mergeCell ref="AQ45:AS45"/>
    <mergeCell ref="B46:D46"/>
    <mergeCell ref="E46:I46"/>
    <mergeCell ref="J46:M46"/>
    <mergeCell ref="N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M46"/>
    <mergeCell ref="AN46:AP46"/>
    <mergeCell ref="AQ46:AS46"/>
    <mergeCell ref="B47:D47"/>
    <mergeCell ref="E47:I47"/>
    <mergeCell ref="J47:M47"/>
    <mergeCell ref="N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M47"/>
    <mergeCell ref="AN47:AP47"/>
    <mergeCell ref="AQ47:AS47"/>
    <mergeCell ref="A48:D48"/>
    <mergeCell ref="E48:I48"/>
    <mergeCell ref="J48:M48"/>
    <mergeCell ref="N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M48"/>
    <mergeCell ref="AN48:AP48"/>
    <mergeCell ref="AQ48:AS48"/>
    <mergeCell ref="B49:D49"/>
    <mergeCell ref="E49:I49"/>
    <mergeCell ref="J49:M49"/>
    <mergeCell ref="N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M49"/>
    <mergeCell ref="AN49:AP49"/>
    <mergeCell ref="AQ49:AS49"/>
    <mergeCell ref="B50:D50"/>
    <mergeCell ref="E50:I50"/>
    <mergeCell ref="J50:M50"/>
    <mergeCell ref="N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M50"/>
    <mergeCell ref="AN50:AP50"/>
    <mergeCell ref="AQ50:AS50"/>
    <mergeCell ref="B51:D51"/>
    <mergeCell ref="E51:I51"/>
    <mergeCell ref="J51:M51"/>
    <mergeCell ref="N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M51"/>
    <mergeCell ref="AN51:AP51"/>
    <mergeCell ref="AQ51:AS51"/>
    <mergeCell ref="B52:D52"/>
    <mergeCell ref="E52:I52"/>
    <mergeCell ref="J52:M52"/>
    <mergeCell ref="N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M52"/>
    <mergeCell ref="AN52:AP52"/>
    <mergeCell ref="AQ52:AS52"/>
    <mergeCell ref="B53:D53"/>
    <mergeCell ref="E53:I53"/>
    <mergeCell ref="J53:M53"/>
    <mergeCell ref="N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M53"/>
    <mergeCell ref="AN53:AP53"/>
    <mergeCell ref="AQ53:AS53"/>
    <mergeCell ref="B54:D54"/>
    <mergeCell ref="E54:I54"/>
    <mergeCell ref="J54:M54"/>
    <mergeCell ref="N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M54"/>
    <mergeCell ref="AN54:AP54"/>
    <mergeCell ref="AQ54:AS54"/>
    <mergeCell ref="B55:D55"/>
    <mergeCell ref="E55:I55"/>
    <mergeCell ref="J55:M55"/>
    <mergeCell ref="N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M55"/>
    <mergeCell ref="AN55:AP55"/>
    <mergeCell ref="AQ55:AS55"/>
    <mergeCell ref="B56:D56"/>
    <mergeCell ref="E56:I56"/>
    <mergeCell ref="J56:M56"/>
    <mergeCell ref="N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M56"/>
    <mergeCell ref="AN56:AP56"/>
    <mergeCell ref="AQ56:AS56"/>
    <mergeCell ref="B57:D57"/>
    <mergeCell ref="E57:I57"/>
    <mergeCell ref="J57:M57"/>
    <mergeCell ref="N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M57"/>
    <mergeCell ref="AN57:AP57"/>
    <mergeCell ref="AQ57:AS57"/>
    <mergeCell ref="B58:D58"/>
    <mergeCell ref="E58:I58"/>
    <mergeCell ref="J58:M58"/>
    <mergeCell ref="N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M58"/>
    <mergeCell ref="AN58:AP58"/>
    <mergeCell ref="AQ58:AS58"/>
    <mergeCell ref="B59:D59"/>
    <mergeCell ref="E59:I59"/>
    <mergeCell ref="J59:M59"/>
    <mergeCell ref="N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M59"/>
    <mergeCell ref="AN59:AP59"/>
    <mergeCell ref="AQ59:AS59"/>
    <mergeCell ref="B60:D60"/>
    <mergeCell ref="E60:I60"/>
    <mergeCell ref="J60:M60"/>
    <mergeCell ref="N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M60"/>
    <mergeCell ref="AN60:AP60"/>
    <mergeCell ref="AQ60:AS60"/>
    <mergeCell ref="B61:D61"/>
    <mergeCell ref="E61:I61"/>
    <mergeCell ref="J61:M61"/>
    <mergeCell ref="N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M61"/>
    <mergeCell ref="AN61:AP61"/>
    <mergeCell ref="AQ61:AS61"/>
    <mergeCell ref="A62:D62"/>
    <mergeCell ref="E62:I62"/>
    <mergeCell ref="J62:M62"/>
    <mergeCell ref="N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M62"/>
    <mergeCell ref="AN62:AP62"/>
    <mergeCell ref="AQ62:AS62"/>
    <mergeCell ref="B63:D63"/>
    <mergeCell ref="E63:I63"/>
    <mergeCell ref="J63:M63"/>
    <mergeCell ref="N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M63"/>
    <mergeCell ref="AN63:AP63"/>
    <mergeCell ref="AQ63:AS63"/>
    <mergeCell ref="B64:D64"/>
    <mergeCell ref="E64:I64"/>
    <mergeCell ref="J64:M64"/>
    <mergeCell ref="N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M64"/>
    <mergeCell ref="AN64:AP64"/>
    <mergeCell ref="AQ64:AS64"/>
    <mergeCell ref="B65:D65"/>
    <mergeCell ref="E65:I65"/>
    <mergeCell ref="J65:M65"/>
    <mergeCell ref="N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M65"/>
    <mergeCell ref="AN65:AP65"/>
    <mergeCell ref="AQ65:AS65"/>
    <mergeCell ref="A66:D66"/>
    <mergeCell ref="E66:I66"/>
    <mergeCell ref="J66:M66"/>
    <mergeCell ref="N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M66"/>
    <mergeCell ref="AN66:AP66"/>
    <mergeCell ref="AQ66:AS66"/>
    <mergeCell ref="A67:D67"/>
    <mergeCell ref="E67:I67"/>
    <mergeCell ref="J67:M67"/>
    <mergeCell ref="N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M67"/>
    <mergeCell ref="AN67:AP67"/>
    <mergeCell ref="AQ67:AS67"/>
  </mergeCells>
  <pageMargins left="0.432638888888889" right="0.118055555555556" top="0.354166666666667" bottom="0.156944444444444" header="0.118055555555556" footer="0.118055555555556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2023-06-11T13:39:00Z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