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9"/>
  </bookViews>
  <sheets>
    <sheet name="附件1" sheetId="8" r:id="rId1"/>
    <sheet name="附件2" sheetId="21" r:id="rId2"/>
    <sheet name="附件3" sheetId="20" r:id="rId3"/>
    <sheet name="附件4" sheetId="13" r:id="rId4"/>
    <sheet name="附件5" sheetId="14" r:id="rId5"/>
    <sheet name="附件6" sheetId="15" r:id="rId6"/>
    <sheet name="附件7" sheetId="16" r:id="rId7"/>
    <sheet name="附件8" sheetId="17" r:id="rId8"/>
    <sheet name="附件9" sheetId="18" r:id="rId9"/>
    <sheet name="附件10" sheetId="19" r:id="rId10"/>
    <sheet name="带公式" sheetId="11" state="hidden" r:id="rId11"/>
  </sheets>
  <externalReferences>
    <externalReference r:id="rId13"/>
    <externalReference r:id="rId14"/>
  </externalReferences>
  <definedNames>
    <definedName name="_xlnm._FilterDatabase" localSheetId="10" hidden="1">带公式!$C$1:$C$1374</definedName>
    <definedName name="_xlnm.Print_Titles" localSheetId="0">附件1!$2:$3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2129999</t>
        </r>
      </text>
    </comment>
  </commentList>
</comments>
</file>

<file path=xl/sharedStrings.xml><?xml version="1.0" encoding="utf-8"?>
<sst xmlns="http://schemas.openxmlformats.org/spreadsheetml/2006/main" count="2982" uniqueCount="1577">
  <si>
    <t>附件1</t>
  </si>
  <si>
    <t>2023年度辽滨经开区一般公共预算收支平衡情况表</t>
  </si>
  <si>
    <t>单位：万元</t>
  </si>
  <si>
    <t>预算科目</t>
  </si>
  <si>
    <t>预 算 数</t>
  </si>
  <si>
    <t>备注</t>
  </si>
  <si>
    <t>一般公共预算收入</t>
  </si>
  <si>
    <t>一般公共预算支出</t>
  </si>
  <si>
    <t>自然资源局基金</t>
  </si>
  <si>
    <t>基建办基金</t>
  </si>
  <si>
    <t>上级补助收入</t>
  </si>
  <si>
    <t xml:space="preserve"> 其中： </t>
  </si>
  <si>
    <t xml:space="preserve">  返还性收入</t>
  </si>
  <si>
    <t xml:space="preserve">      1、内设机构和市直部门</t>
  </si>
  <si>
    <t xml:space="preserve">    增值税和消费税税收返还收入</t>
  </si>
  <si>
    <t xml:space="preserve">      2、科学技术支出</t>
  </si>
  <si>
    <t xml:space="preserve">    所得税基数返还收入</t>
  </si>
  <si>
    <t xml:space="preserve">      3、产业发展资金</t>
  </si>
  <si>
    <t xml:space="preserve">    成品油价格和税费改革税收返还收入</t>
  </si>
  <si>
    <t xml:space="preserve">      4、产业扶持资金</t>
  </si>
  <si>
    <t xml:space="preserve">    其他税收返还收入</t>
  </si>
  <si>
    <t xml:space="preserve">      5、补贴企业支出</t>
  </si>
  <si>
    <t xml:space="preserve">  一般性转移支付收入</t>
  </si>
  <si>
    <t xml:space="preserve">      6、填海罚款</t>
  </si>
  <si>
    <t xml:space="preserve">    体制补助收入</t>
  </si>
  <si>
    <t xml:space="preserve">      7、债务付息支出</t>
  </si>
  <si>
    <t xml:space="preserve">    均衡性转移支付收入</t>
  </si>
  <si>
    <t xml:space="preserve">      8、专项债务付息支出</t>
  </si>
  <si>
    <t xml:space="preserve">    调整工资转移支付补助</t>
  </si>
  <si>
    <t xml:space="preserve">      9、债务发行费</t>
  </si>
  <si>
    <t xml:space="preserve">    县级基本财力保障机制奖补资金收入</t>
  </si>
  <si>
    <t xml:space="preserve">      10、供暖保底补贴费</t>
  </si>
  <si>
    <t xml:space="preserve">    结算补助收入</t>
  </si>
  <si>
    <t xml:space="preserve">      11、人民医院取暖费补贴</t>
  </si>
  <si>
    <t xml:space="preserve">    农村税费改革转移支付补助</t>
  </si>
  <si>
    <t xml:space="preserve">      12、人民医院设备补贴</t>
  </si>
  <si>
    <t xml:space="preserve">    资源枯竭型城市转移支付补助收入</t>
  </si>
  <si>
    <t xml:space="preserve">      13、各街道回迁户补贴</t>
  </si>
  <si>
    <t xml:space="preserve">    企业事业单位划转补助收入</t>
  </si>
  <si>
    <t xml:space="preserve">      14、二界沟街道退休企业取暖费</t>
  </si>
  <si>
    <t xml:space="preserve">    成品油价格和税费改革转移支付补助收入</t>
  </si>
  <si>
    <t xml:space="preserve">      15、荣滨街道“双失”人员补助</t>
  </si>
  <si>
    <t xml:space="preserve">    基层公检法司转移支付收入</t>
  </si>
  <si>
    <t xml:space="preserve">      16、现役士兵优待金及退役士兵补助</t>
  </si>
  <si>
    <t xml:space="preserve">    .教育共同财政事权转移支付支出</t>
  </si>
  <si>
    <t xml:space="preserve">      17、政府可行性缺口补助</t>
  </si>
  <si>
    <t xml:space="preserve">    基本养老保险和低保等转移支付收入</t>
  </si>
  <si>
    <t xml:space="preserve">      18、土地复垦项目费用</t>
  </si>
  <si>
    <t xml:space="preserve">    新型农村合作医疗等转移支付收入</t>
  </si>
  <si>
    <t>年初预留</t>
  </si>
  <si>
    <t xml:space="preserve">    农村综合改革转移支付收入</t>
  </si>
  <si>
    <t>预备费</t>
  </si>
  <si>
    <t xml:space="preserve">    产粮(油)大县奖励资金收入</t>
  </si>
  <si>
    <t>专项结转支出</t>
  </si>
  <si>
    <t xml:space="preserve">    重点生态功能区转移支付收入</t>
  </si>
  <si>
    <t>指标文结转</t>
  </si>
  <si>
    <t xml:space="preserve">    固定数额补助收入</t>
  </si>
  <si>
    <t>额度单结转</t>
  </si>
  <si>
    <t xml:space="preserve">    其他一般性转移支付收入</t>
  </si>
  <si>
    <t>以前年度结转</t>
  </si>
  <si>
    <t>2022年部门当年列支</t>
  </si>
  <si>
    <t>已列入</t>
  </si>
  <si>
    <t>专项转移支付收入</t>
  </si>
  <si>
    <t>审计部</t>
  </si>
  <si>
    <t>下级上解收入</t>
  </si>
  <si>
    <t>上解上级支出</t>
  </si>
  <si>
    <t>工业科技部</t>
  </si>
  <si>
    <t xml:space="preserve">  体制上解收入</t>
  </si>
  <si>
    <t xml:space="preserve">  体制上解支出</t>
  </si>
  <si>
    <t>交通执法大队</t>
  </si>
  <si>
    <t xml:space="preserve">  出口退税专项上解收入</t>
  </si>
  <si>
    <t xml:space="preserve">  专项上解支出</t>
  </si>
  <si>
    <t>生态环境分局</t>
  </si>
  <si>
    <t xml:space="preserve">  成品油价格和税费改革专项上解收入</t>
  </si>
  <si>
    <t xml:space="preserve">  专项上解收入</t>
  </si>
  <si>
    <t>应急管理部</t>
  </si>
  <si>
    <t>调入资金</t>
  </si>
  <si>
    <t>债务还本支出</t>
  </si>
  <si>
    <t>自然资源局</t>
  </si>
  <si>
    <t>上年结余</t>
  </si>
  <si>
    <t>调出资金</t>
  </si>
  <si>
    <t>2021年转列2022年合计</t>
  </si>
  <si>
    <t>债务转贷收入</t>
  </si>
  <si>
    <t>安排预算稳定调节基金</t>
  </si>
  <si>
    <t>动用预算稳定调节基金收入</t>
  </si>
  <si>
    <t>减:结转下年的支出</t>
  </si>
  <si>
    <t>净结余</t>
  </si>
  <si>
    <t>收  入  总  计</t>
  </si>
  <si>
    <t>支  出  总  计</t>
  </si>
  <si>
    <t>基金</t>
  </si>
  <si>
    <t>2亿元</t>
  </si>
  <si>
    <t>国有</t>
  </si>
  <si>
    <t>1.5亿元</t>
  </si>
  <si>
    <t>附件2</t>
  </si>
  <si>
    <t>2023年辽滨经开区一般公共预算收入预算表</t>
  </si>
  <si>
    <t>预  算  科  目</t>
  </si>
  <si>
    <t>2023年预算数</t>
  </si>
  <si>
    <t>一般公共预算收入合计</t>
  </si>
  <si>
    <t>一、税收收入</t>
  </si>
  <si>
    <t xml:space="preserve">    增值税</t>
  </si>
  <si>
    <t>　　企业所得税</t>
  </si>
  <si>
    <t xml:space="preserve">    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</si>
  <si>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</si>
  <si>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</si>
  <si>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</si>
  <si>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</si>
  <si>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</si>
  <si>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</si>
  <si>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</si>
  <si>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</si>
  <si>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</si>
  <si>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 xml:space="preserve">    烟叶税</t>
  </si>
  <si>
    <t xml:space="preserve">    环境保护税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</si>
  <si>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</si>
  <si>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</si>
  <si>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</si>
  <si>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</si>
  <si>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</si>
  <si>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</si>
  <si>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国有资源（资产）有偿使用收入</t>
  </si>
  <si>
    <t xml:space="preserve">    捐赠收入</t>
  </si>
  <si>
    <t xml:space="preserve">    政府住房基金收入</t>
  </si>
  <si>
    <t>　　其他收入</t>
  </si>
  <si>
    <t>附件3</t>
  </si>
  <si>
    <t>2023年辽滨经开区一般公共预算支出预算表</t>
  </si>
  <si>
    <t>项目</t>
  </si>
  <si>
    <t>预算数</t>
  </si>
  <si>
    <t>代码</t>
  </si>
  <si>
    <t>名称</t>
  </si>
  <si>
    <t>金额</t>
  </si>
  <si>
    <t xml:space="preserve">  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</si>
  <si>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</si>
  <si>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</si>
  <si>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</si>
  <si>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</si>
  <si>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</si>
  <si>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</si>
  <si>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</si>
  <si>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</si>
  <si>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</si>
  <si>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</si>
  <si>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</si>
  <si>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</si>
  <si>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</si>
  <si>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</si>
  <si>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</si>
  <si>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</si>
  <si>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</si>
  <si>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</si>
  <si>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</si>
  <si>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</si>
  <si>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</si>
  <si>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</si>
  <si>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</si>
  <si>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</si>
  <si>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</si>
  <si>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</si>
  <si>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</si>
  <si>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</si>
  <si>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</si>
  <si>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</si>
  <si>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</si>
  <si>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</si>
  <si>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</si>
  <si>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</si>
  <si>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</si>
  <si>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</si>
  <si>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</si>
  <si>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</si>
  <si>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</si>
  <si>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</si>
  <si>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</si>
  <si>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</si>
  <si>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</si>
  <si>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</si>
  <si>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</si>
  <si>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</si>
  <si>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</si>
  <si>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</si>
  <si>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</si>
  <si>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</si>
  <si>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</si>
  <si>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</si>
  <si>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</si>
  <si>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</si>
  <si>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</si>
  <si>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</si>
  <si>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</si>
  <si>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</si>
  <si>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</si>
  <si>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</si>
  <si>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</si>
  <si>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</si>
  <si>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</si>
  <si>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</si>
  <si>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</si>
  <si>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</si>
  <si>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</si>
  <si>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</si>
  <si>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</si>
  <si>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</si>
  <si>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</si>
  <si>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</si>
  <si>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</si>
  <si>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</si>
  <si>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</si>
  <si>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</si>
  <si>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</si>
  <si>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</si>
  <si>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</si>
  <si>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</si>
  <si>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</si>
  <si>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</si>
  <si>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</si>
  <si>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</si>
  <si>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</si>
  <si>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</si>
  <si>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</si>
  <si>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</si>
  <si>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</si>
  <si>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</si>
  <si>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</si>
  <si>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</si>
  <si>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</si>
  <si>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</si>
  <si>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</si>
  <si>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</si>
  <si>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</si>
  <si>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</si>
  <si>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</si>
  <si>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</si>
  <si>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</si>
  <si>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</si>
  <si>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</si>
  <si>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</si>
  <si>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</si>
  <si>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</si>
  <si>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</si>
  <si>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</si>
  <si>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</si>
  <si>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</si>
  <si>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</si>
  <si>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</si>
  <si>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</si>
  <si>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</si>
  <si>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</si>
  <si>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</si>
  <si>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</si>
  <si>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</si>
  <si>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</si>
  <si>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</si>
  <si>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</si>
  <si>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</si>
  <si>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</si>
  <si>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</si>
  <si>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</si>
  <si>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</si>
  <si>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</si>
  <si>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</si>
  <si>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</si>
  <si>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</si>
  <si>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</si>
  <si>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</si>
  <si>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</si>
  <si>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</si>
  <si>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</si>
  <si>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</si>
  <si>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</si>
  <si>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</si>
  <si>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</si>
  <si>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</si>
  <si>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</si>
  <si>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</si>
  <si>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</si>
  <si>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</si>
  <si>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</si>
  <si>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</si>
  <si>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</si>
  <si>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</si>
  <si>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</si>
  <si>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</si>
  <si>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</si>
  <si>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</si>
  <si>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</si>
  <si>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</si>
  <si>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</si>
  <si>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</si>
  <si>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</si>
  <si>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涉密项目</t>
  </si>
  <si>
    <t xml:space="preserve">    涉密项目</t>
  </si>
  <si>
    <t xml:space="preserve">      涉密项目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</si>
  <si>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</si>
  <si>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</si>
  <si>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</si>
  <si>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</si>
  <si>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</si>
  <si>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</si>
  <si>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</si>
  <si>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</si>
  <si>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</si>
  <si>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</si>
  <si>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</si>
  <si>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</si>
  <si>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</si>
  <si>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</si>
  <si>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</si>
  <si>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</si>
  <si>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</si>
  <si>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</si>
  <si>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</si>
  <si>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</si>
  <si>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</si>
  <si>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</si>
  <si>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</si>
  <si>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</si>
  <si>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</si>
  <si>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</si>
  <si>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</si>
  <si>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</si>
  <si>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</si>
  <si>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</si>
  <si>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</si>
  <si>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</si>
  <si>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</si>
  <si>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</si>
  <si>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</si>
  <si>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</si>
  <si>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</si>
  <si>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</si>
  <si>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</si>
  <si>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</si>
  <si>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</si>
  <si>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</si>
  <si>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</si>
  <si>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</si>
  <si>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</si>
  <si>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</si>
  <si>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</si>
  <si>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</si>
  <si>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</si>
  <si>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</si>
  <si>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</si>
  <si>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</si>
  <si>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</si>
  <si>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</si>
  <si>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</si>
  <si>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</si>
  <si>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</si>
  <si>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</si>
  <si>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</si>
  <si>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</si>
  <si>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</si>
  <si>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</si>
  <si>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</si>
  <si>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</si>
  <si>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</si>
  <si>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</si>
  <si>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</si>
  <si>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</si>
  <si>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</si>
  <si>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</si>
  <si>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</si>
  <si>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</si>
  <si>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</si>
  <si>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</si>
  <si>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</si>
  <si>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</si>
  <si>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</si>
  <si>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</si>
  <si>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</si>
  <si>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</si>
  <si>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</si>
  <si>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</si>
  <si>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</si>
  <si>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</si>
  <si>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</si>
  <si>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</si>
  <si>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</si>
  <si>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</si>
  <si>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</si>
  <si>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</si>
  <si>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</si>
  <si>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</si>
  <si>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</si>
  <si>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</si>
  <si>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</si>
  <si>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</si>
  <si>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</si>
  <si>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</si>
  <si>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</si>
  <si>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</si>
  <si>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</si>
  <si>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</si>
  <si>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</si>
  <si>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</si>
  <si>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</si>
  <si>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</si>
  <si>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</si>
  <si>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</si>
  <si>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</si>
  <si>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</si>
  <si>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</si>
  <si>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</si>
  <si>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</si>
  <si>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</si>
  <si>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</si>
  <si>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</si>
  <si>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</si>
  <si>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</si>
  <si>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</si>
  <si>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</si>
  <si>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</si>
  <si>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</si>
  <si>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</si>
  <si>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</si>
  <si>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</si>
  <si>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</si>
  <si>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</si>
  <si>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</si>
  <si>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</si>
  <si>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</si>
  <si>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</si>
  <si>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</si>
  <si>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</si>
  <si>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</si>
  <si>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</si>
  <si>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</si>
  <si>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</si>
  <si>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</si>
  <si>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</si>
  <si>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</si>
  <si>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</si>
  <si>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</si>
  <si>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</si>
  <si>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</si>
  <si>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</si>
  <si>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</si>
  <si>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</si>
  <si>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</si>
  <si>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</si>
  <si>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</si>
  <si>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</si>
  <si>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</si>
  <si>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</si>
  <si>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</si>
  <si>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</si>
  <si>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</si>
  <si>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</si>
  <si>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</si>
  <si>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</si>
  <si>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</si>
  <si>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</si>
  <si>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</si>
  <si>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</si>
  <si>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</si>
  <si>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</si>
  <si>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</si>
  <si>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</si>
  <si>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</si>
  <si>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</si>
  <si>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</si>
  <si>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</si>
  <si>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</si>
  <si>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</si>
  <si>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</si>
  <si>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</si>
  <si>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</si>
  <si>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</si>
  <si>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</si>
  <si>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</si>
  <si>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</si>
  <si>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</si>
  <si>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</si>
  <si>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</si>
  <si>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</si>
  <si>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</si>
  <si>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</si>
  <si>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</si>
  <si>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</si>
  <si>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</si>
  <si>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</si>
  <si>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</si>
  <si>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</si>
  <si>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</si>
  <si>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</si>
  <si>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</si>
  <si>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</si>
  <si>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</si>
  <si>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</si>
  <si>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</si>
  <si>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</si>
  <si>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</si>
  <si>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</si>
  <si>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</si>
  <si>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</si>
  <si>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</si>
  <si>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</si>
  <si>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</si>
  <si>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</si>
  <si>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</si>
  <si>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</si>
  <si>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</si>
  <si>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</si>
  <si>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</si>
  <si>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</si>
  <si>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</si>
  <si>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</si>
  <si>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</si>
  <si>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</si>
  <si>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</si>
  <si>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</si>
  <si>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</si>
  <si>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</si>
  <si>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</si>
  <si>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</si>
  <si>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</si>
  <si>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</si>
  <si>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</si>
  <si>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</si>
  <si>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</si>
  <si>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</si>
  <si>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</si>
  <si>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</si>
  <si>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</si>
  <si>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</si>
  <si>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</si>
  <si>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</si>
  <si>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</si>
  <si>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</si>
  <si>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</si>
  <si>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</si>
  <si>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</si>
  <si>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</si>
  <si>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</si>
  <si>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</si>
  <si>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</si>
  <si>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</si>
  <si>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</si>
  <si>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</si>
  <si>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</si>
  <si>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</si>
  <si>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</si>
  <si>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</si>
  <si>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</si>
  <si>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</si>
  <si>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</si>
  <si>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</si>
  <si>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</si>
  <si>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</si>
  <si>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</si>
  <si>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</si>
  <si>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</si>
  <si>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</si>
  <si>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</si>
  <si>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</si>
  <si>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</si>
  <si>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</si>
  <si>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</si>
  <si>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</si>
  <si>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</si>
  <si>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</si>
  <si>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</si>
  <si>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</si>
  <si>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</si>
  <si>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</si>
  <si>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</si>
  <si>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</si>
  <si>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</si>
  <si>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</si>
  <si>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</si>
  <si>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</si>
  <si>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</si>
  <si>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</si>
  <si>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</si>
  <si>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</si>
  <si>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</si>
  <si>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</si>
  <si>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</si>
  <si>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</si>
  <si>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</si>
  <si>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</si>
  <si>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</si>
  <si>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</si>
  <si>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</si>
  <si>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</si>
  <si>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</si>
  <si>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</si>
  <si>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</si>
  <si>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</si>
  <si>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</si>
  <si>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</si>
  <si>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</si>
  <si>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</si>
  <si>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</si>
  <si>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</si>
  <si>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</si>
  <si>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</si>
  <si>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</si>
  <si>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</si>
  <si>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</si>
  <si>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</si>
  <si>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</si>
  <si>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</si>
  <si>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</si>
  <si>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</si>
  <si>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</si>
  <si>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</si>
  <si>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</si>
  <si>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</si>
  <si>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</si>
  <si>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</si>
  <si>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</si>
  <si>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</si>
  <si>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</si>
  <si>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</si>
  <si>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</si>
  <si>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</si>
  <si>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</si>
  <si>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</si>
  <si>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</si>
  <si>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</si>
  <si>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</si>
  <si>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</si>
  <si>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</si>
  <si>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</si>
  <si>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</si>
  <si>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</si>
  <si>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</si>
  <si>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</si>
  <si>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</si>
  <si>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</si>
  <si>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</si>
  <si>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</si>
  <si>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</si>
  <si>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</si>
  <si>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</si>
  <si>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</si>
  <si>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</si>
  <si>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</si>
  <si>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</si>
  <si>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</si>
  <si>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</si>
  <si>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</si>
  <si>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</si>
  <si>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</si>
  <si>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</si>
  <si>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</si>
  <si>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</si>
  <si>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</si>
  <si>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</si>
  <si>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</si>
  <si>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</si>
  <si>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</si>
  <si>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</si>
  <si>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</si>
  <si>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</si>
  <si>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</si>
  <si>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</si>
  <si>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</si>
  <si>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</si>
  <si>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</si>
  <si>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</si>
  <si>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</si>
  <si>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</si>
  <si>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</si>
  <si>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</si>
  <si>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</si>
  <si>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</si>
  <si>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</si>
  <si>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</si>
  <si>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</si>
  <si>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</si>
  <si>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</si>
  <si>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</si>
  <si>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</si>
  <si>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</si>
  <si>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</si>
  <si>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</si>
  <si>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</si>
  <si>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</si>
  <si>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</si>
  <si>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</si>
  <si>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</si>
  <si>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</si>
  <si>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</si>
  <si>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</si>
  <si>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</si>
  <si>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</si>
  <si>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</si>
  <si>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</si>
  <si>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</si>
  <si>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</si>
  <si>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</si>
  <si>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</si>
  <si>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</si>
  <si>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</si>
  <si>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</si>
  <si>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</si>
  <si>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</si>
  <si>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</si>
  <si>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</si>
  <si>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</si>
  <si>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</si>
  <si>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</si>
  <si>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</si>
  <si>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</si>
  <si>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</si>
  <si>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</si>
  <si>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</si>
  <si>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</si>
  <si>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</si>
  <si>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</si>
  <si>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</si>
  <si>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</si>
  <si>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</si>
  <si>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</si>
  <si>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</si>
  <si>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</si>
  <si>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</si>
  <si>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</si>
  <si>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</si>
  <si>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</si>
  <si>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</si>
  <si>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</si>
  <si>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</si>
  <si>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</si>
  <si>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</si>
  <si>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</si>
  <si>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</si>
  <si>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</si>
  <si>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</si>
  <si>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</si>
  <si>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</si>
  <si>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</si>
  <si>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</si>
  <si>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</si>
  <si>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</si>
  <si>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</si>
  <si>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</si>
  <si>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</si>
  <si>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</si>
  <si>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</si>
  <si>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</si>
  <si>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</si>
  <si>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</si>
  <si>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</si>
  <si>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</si>
  <si>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</si>
  <si>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</si>
  <si>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</si>
  <si>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农村供水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</si>
  <si>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</si>
  <si>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</si>
  <si>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</si>
  <si>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</si>
  <si>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</si>
  <si>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</si>
  <si>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</si>
  <si>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</si>
  <si>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</si>
  <si>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</si>
  <si>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</si>
  <si>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</si>
  <si>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</si>
  <si>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</si>
  <si>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</si>
  <si>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</si>
  <si>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</si>
  <si>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</si>
  <si>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</si>
  <si>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</si>
  <si>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</si>
  <si>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</si>
  <si>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</si>
  <si>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</si>
  <si>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</si>
  <si>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</si>
  <si>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</si>
  <si>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</si>
  <si>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</si>
  <si>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</si>
  <si>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</si>
  <si>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</si>
  <si>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</si>
  <si>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</si>
  <si>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</si>
  <si>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</si>
  <si>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</si>
  <si>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</si>
  <si>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</si>
  <si>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</si>
  <si>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</si>
  <si>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</si>
  <si>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</si>
  <si>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</si>
  <si>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</si>
  <si>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</si>
  <si>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</si>
  <si>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</si>
  <si>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</si>
  <si>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</si>
  <si>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</si>
  <si>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</si>
  <si>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</si>
  <si>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</si>
  <si>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</si>
  <si>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</si>
  <si>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</si>
  <si>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</si>
  <si>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</si>
  <si>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</si>
  <si>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</si>
  <si>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</si>
  <si>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</si>
  <si>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</si>
  <si>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</si>
  <si>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</si>
  <si>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</si>
  <si>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</si>
  <si>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</si>
  <si>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</si>
  <si>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</si>
  <si>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</si>
  <si>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</si>
  <si>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</si>
  <si>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</si>
  <si>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</si>
  <si>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</si>
  <si>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</si>
  <si>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</si>
  <si>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</si>
  <si>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</si>
  <si>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</si>
  <si>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</si>
  <si>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</si>
  <si>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</si>
  <si>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</si>
  <si>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</si>
  <si>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</si>
  <si>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</si>
  <si>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</si>
  <si>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</si>
  <si>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</si>
  <si>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</si>
  <si>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</si>
  <si>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</si>
  <si>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</si>
  <si>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</si>
  <si>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</si>
  <si>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</si>
  <si>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</si>
  <si>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</si>
  <si>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</si>
  <si>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</si>
  <si>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</si>
  <si>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</si>
  <si>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</si>
  <si>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</si>
  <si>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</si>
  <si>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</si>
  <si>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</si>
  <si>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</si>
  <si>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</si>
  <si>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</si>
  <si>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</si>
  <si>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</si>
  <si>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</si>
  <si>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</si>
  <si>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</si>
  <si>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</si>
  <si>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</si>
  <si>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</si>
  <si>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</si>
  <si>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</si>
  <si>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</si>
  <si>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</si>
  <si>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</si>
  <si>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</si>
  <si>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</si>
  <si>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</si>
  <si>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</si>
  <si>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</si>
  <si>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</si>
  <si>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</si>
  <si>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</si>
  <si>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</si>
  <si>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</si>
  <si>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</si>
  <si>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</si>
  <si>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</si>
  <si>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</si>
  <si>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</si>
  <si>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</si>
  <si>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</si>
  <si>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</si>
  <si>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</si>
  <si>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</si>
  <si>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</si>
  <si>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</si>
  <si>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</si>
  <si>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</si>
  <si>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</si>
  <si>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</si>
  <si>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</si>
  <si>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</si>
  <si>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</si>
  <si>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</si>
  <si>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</si>
  <si>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</si>
  <si>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</si>
  <si>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</si>
  <si>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</si>
  <si>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</si>
  <si>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</si>
  <si>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</si>
  <si>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</si>
  <si>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</si>
  <si>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</si>
  <si>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</si>
  <si>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</si>
  <si>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</si>
  <si>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</si>
  <si>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</si>
  <si>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</si>
  <si>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</si>
  <si>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</si>
  <si>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</si>
  <si>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</si>
  <si>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</si>
  <si>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</si>
  <si>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</si>
  <si>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</si>
  <si>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</si>
  <si>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</si>
  <si>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</si>
  <si>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</si>
  <si>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</si>
  <si>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</si>
  <si>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</si>
  <si>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</si>
  <si>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</si>
  <si>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</si>
  <si>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</si>
  <si>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</si>
  <si>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</si>
  <si>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</si>
  <si>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</si>
  <si>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</si>
  <si>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</si>
  <si>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</si>
  <si>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</si>
  <si>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</si>
  <si>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</si>
  <si>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</si>
  <si>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</si>
  <si>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</si>
  <si>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</si>
  <si>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</si>
  <si>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</si>
  <si>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</si>
  <si>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</si>
  <si>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</si>
  <si>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</si>
  <si>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</si>
  <si>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</si>
  <si>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</si>
  <si>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</si>
  <si>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</si>
  <si>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</si>
  <si>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</si>
  <si>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</si>
  <si>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</si>
  <si>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</si>
  <si>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</si>
  <si>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</si>
  <si>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</si>
  <si>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</si>
  <si>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</si>
  <si>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</si>
  <si>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</si>
  <si>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</si>
  <si>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</si>
  <si>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</si>
  <si>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</si>
  <si>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</si>
  <si>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</si>
  <si>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</si>
  <si>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</si>
  <si>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</si>
  <si>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</si>
  <si>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</si>
  <si>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</si>
  <si>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</si>
  <si>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</si>
  <si>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</si>
  <si>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</si>
  <si>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</si>
  <si>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</si>
  <si>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</si>
  <si>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</si>
  <si>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</si>
  <si>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</si>
  <si>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</si>
  <si>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</si>
  <si>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</si>
  <si>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</si>
  <si>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</si>
  <si>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</si>
  <si>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</si>
  <si>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</si>
  <si>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</si>
  <si>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</si>
  <si>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</si>
  <si>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</si>
  <si>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</si>
  <si>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</si>
  <si>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</si>
  <si>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</si>
  <si>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</si>
  <si>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</si>
  <si>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</si>
  <si>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</si>
  <si>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</si>
  <si>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</si>
  <si>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</si>
  <si>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</si>
  <si>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</si>
  <si>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</si>
  <si>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</si>
  <si>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</si>
  <si>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</si>
  <si>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</si>
  <si>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</si>
  <si>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</si>
  <si>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</si>
  <si>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</si>
  <si>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</si>
  <si>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</si>
  <si>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</si>
  <si>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</si>
  <si>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</si>
  <si>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</si>
  <si>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</si>
  <si>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</si>
  <si>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</si>
  <si>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</si>
  <si>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</si>
  <si>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</si>
  <si>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</si>
  <si>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</si>
  <si>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</si>
  <si>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</si>
  <si>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</si>
  <si>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</si>
  <si>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  年初预留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</si>
  <si>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</si>
  <si>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</si>
  <si>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</si>
  <si>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</si>
  <si>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</si>
  <si>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</si>
  <si>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</si>
  <si>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地方政府一般债务发行费用支出</t>
  </si>
  <si>
    <t>支出总计</t>
  </si>
  <si>
    <t>附件4</t>
  </si>
  <si>
    <t>2023年辽滨经开区基本支出按经济分类支出明细表</t>
  </si>
  <si>
    <t>盘锦辽东湾新区管理委员会</t>
  </si>
  <si>
    <t>金额单位：万元</t>
  </si>
  <si>
    <t>科目代码</t>
  </si>
  <si>
    <t>科目名称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</si>
  <si>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</si>
  <si>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</si>
  <si>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</si>
  <si>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</si>
  <si>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</si>
  <si>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</si>
  <si>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</si>
  <si>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</si>
  <si>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</si>
  <si>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</si>
  <si>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</si>
  <si>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</si>
  <si>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</si>
  <si>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</si>
  <si>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</si>
  <si>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</si>
  <si>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</si>
  <si>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</si>
  <si>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</si>
  <si>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</si>
  <si>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</si>
  <si>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</si>
  <si>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</si>
  <si>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</si>
  <si>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</si>
  <si>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</si>
  <si>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</si>
  <si>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</si>
  <si>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</si>
  <si>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</si>
  <si>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</si>
  <si>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</si>
  <si>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</si>
  <si>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</si>
  <si>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</si>
  <si>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</si>
  <si>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</si>
  <si>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</si>
  <si>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</si>
  <si>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</si>
  <si>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</si>
  <si>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</si>
  <si>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</si>
  <si>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</si>
  <si>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</si>
  <si>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</si>
  <si>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</si>
  <si>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</si>
  <si>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</si>
  <si>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</si>
  <si>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</si>
  <si>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</si>
  <si>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</si>
  <si>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</si>
  <si>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</si>
  <si>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</si>
  <si>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</si>
  <si>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</si>
  <si>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</si>
  <si>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</si>
  <si>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</si>
  <si>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</si>
  <si>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</si>
  <si>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</si>
  <si>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</si>
  <si>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</si>
  <si>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</si>
  <si>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</si>
  <si>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</si>
  <si>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</si>
  <si>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</si>
  <si>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</si>
  <si>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</si>
  <si>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</si>
  <si>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</si>
  <si>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</si>
  <si>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</si>
  <si>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</si>
  <si>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</si>
  <si>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</si>
  <si>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</si>
  <si>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</si>
  <si>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</si>
  <si>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</si>
  <si>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</si>
  <si>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</si>
  <si>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31002</t>
  </si>
  <si>
    <t xml:space="preserve">  办公设备购置</t>
  </si>
  <si>
    <t>附件5</t>
  </si>
  <si>
    <t>2023年度辽滨经开区“三公”经费支出预算表</t>
  </si>
  <si>
    <t>公开08表</t>
  </si>
  <si>
    <t>金额单位：元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</si>
  <si>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</si>
  <si>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</si>
  <si>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</si>
  <si>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</si>
  <si>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</si>
  <si>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</si>
  <si>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附件6</t>
  </si>
  <si>
    <t>2023年辽滨经开区国有资本经营收支预算表</t>
  </si>
  <si>
    <t>填报单位:辽滨经开区财政金融部</t>
  </si>
  <si>
    <t>单位:万元</t>
  </si>
  <si>
    <t>上年决算数</t>
  </si>
  <si>
    <t>利润收入</t>
  </si>
  <si>
    <t>解决历史遗留问题及改革成本支出</t>
  </si>
  <si>
    <t>股利、股息收入</t>
  </si>
  <si>
    <t>有企业资本金注入</t>
  </si>
  <si>
    <t>产权转让收入</t>
  </si>
  <si>
    <t>国有企业政策性补贴</t>
  </si>
  <si>
    <t>清算收入</t>
  </si>
  <si>
    <t>其他国有资本经营预算支出</t>
  </si>
  <si>
    <t>其他国有资本经营预算收入</t>
  </si>
  <si>
    <t>本 年 收 入 合 计</t>
  </si>
  <si>
    <t>本 年 支 出 合 计</t>
  </si>
  <si>
    <t>上解支出</t>
  </si>
  <si>
    <t>附件7</t>
  </si>
  <si>
    <t>2022年辽滨经开区社会保险基金收支预算表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</si>
  <si>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</si>
  <si>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</si>
  <si>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</si>
  <si>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</si>
  <si>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</si>
  <si>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城镇职工基本医疗保险基金</t>
  </si>
  <si>
    <t>居民基本医疗保险基金</t>
  </si>
  <si>
    <t>工伤保险基金</t>
  </si>
  <si>
    <t>失业保险基金</t>
  </si>
  <si>
    <t xml:space="preserve">生育保险基金 </t>
  </si>
  <si>
    <t>一、收入</t>
  </si>
  <si>
    <t xml:space="preserve">   其中:1.保险费收入</t>
  </si>
  <si>
    <t xml:space="preserve">        2.投资收益</t>
  </si>
  <si>
    <t xml:space="preserve">        3.财政补贴收入</t>
  </si>
  <si>
    <t xml:space="preserve">        4.其他收入</t>
  </si>
  <si>
    <t xml:space="preserve">        5.转移收入</t>
  </si>
  <si>
    <t>二、支出</t>
  </si>
  <si>
    <t xml:space="preserve">   其中:1.社会保险待遇支出</t>
  </si>
  <si>
    <t xml:space="preserve">        2.其他支出</t>
  </si>
  <si>
    <t xml:space="preserve">        3.转移支出</t>
  </si>
  <si>
    <t>三、本年收支结余</t>
  </si>
  <si>
    <t>四、年末滚存结余</t>
  </si>
  <si>
    <t>备注：辽东湾新区管理委员本级无此项数据</t>
  </si>
  <si>
    <t>附件8</t>
  </si>
  <si>
    <t>2023年辽滨经开区地方政府债务余额情况表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</si>
  <si>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</si>
  <si>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</si>
  <si>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</si>
  <si>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</si>
  <si>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</si>
  <si>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</si>
  <si>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</si>
  <si>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</si>
  <si>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</si>
  <si>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</si>
  <si>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</si>
  <si>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</si>
  <si>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</si>
  <si>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</si>
  <si>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</si>
  <si>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附件9</t>
  </si>
  <si>
    <t>2023年辽滨经开区转移支付情况表（一般、专项、基金）</t>
  </si>
  <si>
    <t>序号</t>
  </si>
  <si>
    <t>转移支付</t>
  </si>
  <si>
    <t>分配单位</t>
  </si>
  <si>
    <t>合  计</t>
  </si>
  <si>
    <t>1</t>
  </si>
  <si>
    <t>一般转移支付</t>
  </si>
  <si>
    <t>经开区本级使用</t>
  </si>
  <si>
    <t>2</t>
  </si>
  <si>
    <t>专项转移支付</t>
  </si>
  <si>
    <t>无提前下达的专项转移支付</t>
  </si>
  <si>
    <t>3</t>
  </si>
  <si>
    <t>基金转移支付</t>
  </si>
  <si>
    <t>无提前下达的基金转移支付</t>
  </si>
  <si>
    <t>附件10</t>
  </si>
  <si>
    <t>2023年辽滨经开区政府性基金收支预算表</t>
  </si>
  <si>
    <r>
      <rPr>
        <b/>
        <sz val="14"/>
        <rFont val="宋体"/>
        <charset val="134"/>
      </rPr>
      <t>收</t>
    </r>
    <r>
      <rPr>
        <b/>
        <sz val="14"/>
        <rFont val="宋体"/>
        <charset val="134"/>
      </rPr>
      <t>入</t>
    </r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</si>
  <si>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</si>
  <si>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</si>
  <si>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上年决算（执行)数</t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</si>
  <si>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</si>
  <si>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</si>
  <si>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</si>
  <si>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</si>
  <si>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</si>
  <si>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>二、社会保障和就业支出</t>
  </si>
  <si>
    <t>四、国家电影事业发展专项资金收入</t>
  </si>
  <si>
    <t xml:space="preserve">    大中型水库移民后期扶持基金支出</t>
  </si>
  <si>
    <t>五、国有土地收益基金收入</t>
  </si>
  <si>
    <t xml:space="preserve">    小型水库移民扶助基金及对应专项债务收入安排的支出</t>
  </si>
  <si>
    <t>六、农业土地开发资金收入</t>
  </si>
  <si>
    <t>三、节能环保支出</t>
  </si>
  <si>
    <t>七、国有土地使用权出让收入</t>
  </si>
  <si>
    <t xml:space="preserve">    可再生能源电价附加收入安排的支出</t>
  </si>
  <si>
    <t>八、大中型水库库区基金收入</t>
  </si>
  <si>
    <t xml:space="preserve">    废弃电器电子产品处理基金支出</t>
  </si>
  <si>
    <t>九、彩票公益金收入</t>
  </si>
  <si>
    <t>四、城乡社区支出</t>
  </si>
  <si>
    <t>十、城市基础设施配套费收入</t>
  </si>
  <si>
    <t xml:space="preserve">    国有土地使用权出让收入及对应专项债务收入安排的支出</t>
  </si>
  <si>
    <t>十一、小型水库移民扶助基金收入</t>
  </si>
  <si>
    <t xml:space="preserve">    城市公用事业附加及对应专项债务收入安排的支出</t>
  </si>
  <si>
    <t>十二、国家重大水利工程建设基金收入</t>
  </si>
  <si>
    <t xml:space="preserve">    国有土地收益基金及对应专项债务收入安排的支出</t>
  </si>
  <si>
    <t>十三、车辆通行费</t>
  </si>
  <si>
    <t xml:space="preserve">    农业土地开发资金及对应专项债务收入安排的支出</t>
  </si>
  <si>
    <t>十四、污水处理费收入</t>
  </si>
  <si>
    <t xml:space="preserve">    棚户区改造专项债券收入安排的支出  </t>
  </si>
  <si>
    <t>十五、彩票发行机构和彩票销售机构的业务费用</t>
  </si>
  <si>
    <t xml:space="preserve">    污水处理费收入及对应专项债务收入安排的支出</t>
  </si>
  <si>
    <t>十六、其他政府性基金收入</t>
  </si>
  <si>
    <t>五、农林水支出</t>
  </si>
  <si>
    <t>十七、专项债券对应项目专项收入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</si>
  <si>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</si>
  <si>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</si>
  <si>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</si>
  <si>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</si>
  <si>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</si>
  <si>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</si>
  <si>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</si>
  <si>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</si>
  <si>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</si>
  <si>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</si>
  <si>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</si>
  <si>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</si>
  <si>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</si>
  <si>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</si>
  <si>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</si>
  <si>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</si>
  <si>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</si>
  <si>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</si>
  <si>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</si>
  <si>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</si>
  <si>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</si>
  <si>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</si>
  <si>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</si>
  <si>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收入合计</t>
  </si>
  <si>
    <t>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</si>
  <si>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</si>
  <si>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</si>
  <si>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</si>
  <si>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</si>
  <si>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</si>
  <si>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</si>
  <si>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</si>
  <si>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</si>
  <si>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>上年结余收入</t>
  </si>
  <si>
    <t>年终结余</t>
  </si>
  <si>
    <t xml:space="preserve">    其中：地方政府性基金调入专项收入</t>
  </si>
  <si>
    <t>地方政府专项债务还本支出</t>
  </si>
  <si>
    <t>地方政府专项债务收入</t>
  </si>
  <si>
    <t>地方政府专项债务转贷支出</t>
  </si>
  <si>
    <t>地方政府专项债务转贷收入</t>
  </si>
  <si>
    <t>收入总计</t>
  </si>
  <si>
    <t>科目编码</t>
  </si>
  <si>
    <t>一般公共预算支出合计</t>
  </si>
  <si>
    <t xml:space="preserve">  一般公共服务支出</t>
  </si>
  <si>
    <t xml:space="preserve">      其他政府办公厅(室)及相关机构事务支出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</si>
  <si>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</si>
  <si>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</si>
  <si>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</si>
  <si>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</si>
  <si>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</si>
  <si>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人力资源事务</t>
  </si>
  <si>
    <t xml:space="preserve">      其他人力资源事务支出</t>
  </si>
  <si>
    <t xml:space="preserve">      中央巡视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</si>
  <si>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</si>
  <si>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</si>
  <si>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</si>
  <si>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</si>
  <si>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党委办公厅(室)及相关机构事务</t>
  </si>
  <si>
    <t xml:space="preserve">      其他党委办公厅(室)及相关机构事务支出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</si>
  <si>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</si>
  <si>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</si>
  <si>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</si>
  <si>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</si>
  <si>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</si>
  <si>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</si>
  <si>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</si>
  <si>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</si>
  <si>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</si>
  <si>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</si>
  <si>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</si>
  <si>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</si>
  <si>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</si>
  <si>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</si>
  <si>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</si>
  <si>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</si>
  <si>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</si>
  <si>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</si>
  <si>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</si>
  <si>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</si>
  <si>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</si>
  <si>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</si>
  <si>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</si>
  <si>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</si>
  <si>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</si>
  <si>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</si>
  <si>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</si>
  <si>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</si>
  <si>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现役部队</t>
  </si>
  <si>
    <t xml:space="preserve">      国防教育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</si>
  <si>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</si>
  <si>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</si>
  <si>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</si>
  <si>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</si>
  <si>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</si>
  <si>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</si>
  <si>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</si>
  <si>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</si>
  <si>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</si>
  <si>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</si>
  <si>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</si>
  <si>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</si>
  <si>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</si>
  <si>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</si>
  <si>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</si>
  <si>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</si>
  <si>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</si>
  <si>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</si>
  <si>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</si>
  <si>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</si>
  <si>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</si>
  <si>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</si>
  <si>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</si>
  <si>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</si>
  <si>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</si>
  <si>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</si>
  <si>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</si>
  <si>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</si>
  <si>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</si>
  <si>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</si>
  <si>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</si>
  <si>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</si>
  <si>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</si>
  <si>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</si>
  <si>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</si>
  <si>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</si>
  <si>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</si>
  <si>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</si>
  <si>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</si>
  <si>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</si>
  <si>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</si>
  <si>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</si>
  <si>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</si>
  <si>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</si>
  <si>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</si>
  <si>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</si>
  <si>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</si>
  <si>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</si>
  <si>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</si>
  <si>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</si>
  <si>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    化解农村义务教育债务支出</t>
  </si>
  <si>
    <t xml:space="preserve">      化解普通高中债务支出</t>
  </si>
  <si>
    <t xml:space="preserve">      中专教育</t>
  </si>
  <si>
    <t xml:space="preserve">      职业高中教育</t>
  </si>
  <si>
    <t xml:space="preserve">      重点基础研究规划</t>
  </si>
  <si>
    <t xml:space="preserve">      重点实验室及相关设施</t>
  </si>
  <si>
    <t xml:space="preserve">      应用技术研究与开发</t>
  </si>
  <si>
    <t xml:space="preserve">      产业技术研究与开发</t>
  </si>
  <si>
    <t xml:space="preserve">      旅游行业业务管理</t>
  </si>
  <si>
    <t xml:space="preserve">      广播</t>
  </si>
  <si>
    <t xml:space="preserve">      电视</t>
  </si>
  <si>
    <t xml:space="preserve">    其他文化体育与传媒支出</t>
  </si>
  <si>
    <t xml:space="preserve">      其他文化体育与传媒支出</t>
  </si>
  <si>
    <t xml:space="preserve">      民间组织管理</t>
  </si>
  <si>
    <t xml:space="preserve">      基层政权和社区建设</t>
  </si>
  <si>
    <t xml:space="preserve">    行政事业单位离退休</t>
  </si>
  <si>
    <t xml:space="preserve">      归口管理的行政单位离退休</t>
  </si>
  <si>
    <t xml:space="preserve">      未归口管理的行政单位离退休</t>
  </si>
  <si>
    <t xml:space="preserve">      其他行政事业单位离退休支出</t>
  </si>
  <si>
    <t xml:space="preserve">      求职创业补贴</t>
  </si>
  <si>
    <t xml:space="preserve">      优抚事业单位支出</t>
  </si>
  <si>
    <t xml:space="preserve">      假肢矫形</t>
  </si>
  <si>
    <t xml:space="preserve">      残疾人就业和扶贫</t>
  </si>
  <si>
    <t xml:space="preserve">      财政对生育保险基金的补助</t>
  </si>
  <si>
    <t xml:space="preserve">      部队供应</t>
  </si>
  <si>
    <t xml:space="preserve">      中医(民族)医院</t>
  </si>
  <si>
    <t xml:space="preserve">      妇产医院</t>
  </si>
  <si>
    <t xml:space="preserve">      重大公共卫生专项</t>
  </si>
  <si>
    <t xml:space="preserve">      中医(民族医)药专项</t>
  </si>
  <si>
    <t xml:space="preserve">       其他卫生健康支出</t>
  </si>
  <si>
    <t xml:space="preserve">      自然保护区</t>
  </si>
  <si>
    <t xml:space="preserve">      天然林保护工程建设 </t>
  </si>
  <si>
    <t xml:space="preserve">    退耕还林</t>
  </si>
  <si>
    <t xml:space="preserve">      其他退耕还林支出</t>
  </si>
  <si>
    <t xml:space="preserve">      已垦草原退耕还草</t>
  </si>
  <si>
    <t xml:space="preserve">      能源节能利用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</si>
  <si>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</si>
  <si>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</si>
  <si>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</si>
  <si>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</si>
  <si>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</si>
  <si>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   可再生能源</t>
  </si>
  <si>
    <t xml:space="preserve">       循环经济</t>
  </si>
  <si>
    <t xml:space="preserve">      能源预测预警</t>
  </si>
  <si>
    <t xml:space="preserve">      能源战略规划与实施</t>
  </si>
  <si>
    <t xml:space="preserve">      石油储备发展管理</t>
  </si>
  <si>
    <t xml:space="preserve">      能源调查</t>
  </si>
  <si>
    <t xml:space="preserve">      城乡社区规划与管理</t>
  </si>
  <si>
    <t xml:space="preserve">    农业</t>
  </si>
  <si>
    <t xml:space="preserve">      农业行业业务管理</t>
  </si>
  <si>
    <t xml:space="preserve">      农业生产支持补贴</t>
  </si>
  <si>
    <t xml:space="preserve">      农业组织化与产业化经营</t>
  </si>
  <si>
    <t xml:space="preserve">      农村公益事业</t>
  </si>
  <si>
    <t xml:space="preserve">      成品油价格改革对渔业的补贴</t>
  </si>
  <si>
    <t xml:space="preserve">      其他农业支出</t>
  </si>
  <si>
    <t xml:space="preserve">      森林培育</t>
  </si>
  <si>
    <t xml:space="preserve">      自然保护区等管理</t>
  </si>
  <si>
    <t xml:space="preserve">      成品油价格改革对林业的补贴</t>
  </si>
  <si>
    <t xml:space="preserve">      防灾减灾</t>
  </si>
  <si>
    <t xml:space="preserve">      国家公园</t>
  </si>
  <si>
    <t xml:space="preserve">      农田水利</t>
  </si>
  <si>
    <t xml:space="preserve">      水利建设移民支出</t>
  </si>
  <si>
    <t xml:space="preserve">      农村人畜饮水</t>
  </si>
  <si>
    <t xml:space="preserve">    南水北调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</si>
  <si>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</si>
  <si>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</si>
  <si>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</si>
  <si>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</si>
  <si>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</si>
  <si>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</si>
  <si>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</si>
  <si>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</si>
  <si>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</si>
  <si>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</si>
  <si>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</si>
  <si>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</si>
  <si>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</si>
  <si>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</si>
  <si>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</si>
  <si>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</si>
  <si>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  对村级一事一议的补助</t>
  </si>
  <si>
    <t xml:space="preserve">      涉农贷款增量奖励</t>
  </si>
  <si>
    <t xml:space="preserve">      创业担保贷款贴息</t>
  </si>
  <si>
    <t xml:space="preserve">      取消政府还贷二级公路收费专项支出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</si>
  <si>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</si>
  <si>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</si>
  <si>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</si>
  <si>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</si>
  <si>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</si>
  <si>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资源勘探信息等支出</t>
  </si>
  <si>
    <t xml:space="preserve">      信息安全建设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</si>
  <si>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</si>
  <si>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</si>
  <si>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</si>
  <si>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</si>
  <si>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</si>
  <si>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其他资源勘探信息等支出</t>
  </si>
  <si>
    <t xml:space="preserve">      其他资源勘探信息等支出</t>
  </si>
  <si>
    <t xml:space="preserve">    文化体育与传媒</t>
  </si>
  <si>
    <t xml:space="preserve">    医疗卫生</t>
  </si>
  <si>
    <t xml:space="preserve">      土地资源调查</t>
  </si>
  <si>
    <t xml:space="preserve">      土地资源利用与保护</t>
  </si>
  <si>
    <t xml:space="preserve">      自然资源调查</t>
  </si>
  <si>
    <t xml:space="preserve">      国土整治</t>
  </si>
  <si>
    <t xml:space="preserve">      地质矿产资源利用与保护</t>
  </si>
  <si>
    <t xml:space="preserve">      地质勘查基金(周转金)支出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</si>
  <si>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</si>
  <si>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</si>
  <si>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</si>
  <si>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</si>
  <si>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</si>
  <si>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</si>
  <si>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</si>
  <si>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</si>
  <si>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海洋矿产资源勘探研究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</si>
  <si>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</si>
  <si>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</si>
  <si>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</si>
  <si>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</si>
  <si>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</si>
  <si>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</si>
  <si>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</si>
  <si>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</si>
  <si>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</si>
  <si>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</si>
  <si>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</si>
  <si>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</si>
  <si>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</si>
  <si>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</si>
  <si>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</si>
  <si>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</si>
  <si>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</si>
  <si>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</si>
  <si>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</si>
  <si>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</si>
  <si>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</si>
  <si>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</si>
  <si>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  天然铀能源储备</t>
  </si>
  <si>
    <t xml:space="preserve">      储备粮(油)库建设</t>
  </si>
  <si>
    <t xml:space="preserve">      安全生产基础</t>
  </si>
  <si>
    <t xml:space="preserve">    消防事务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</si>
  <si>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</si>
  <si>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</si>
  <si>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</si>
  <si>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</si>
  <si>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</si>
  <si>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</si>
  <si>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</si>
  <si>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</si>
  <si>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  地震事业机构 </t>
  </si>
  <si>
    <t xml:space="preserve">      中央自然灾害生活补助</t>
  </si>
  <si>
    <t xml:space="preserve">      地方自然灾害生活补助</t>
  </si>
  <si>
    <t xml:space="preserve">      其他自然灾害生活救助支出</t>
  </si>
  <si>
    <t xml:space="preserve">    中央政府国内债务付息支出</t>
  </si>
  <si>
    <t xml:space="preserve">    中央政府国外债务付息支出</t>
  </si>
  <si>
    <t xml:space="preserve">    中央政府国内债务发行费用支出</t>
  </si>
  <si>
    <t xml:space="preserve">    中央政府国外债务发行费用支出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</si>
</sst>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_ * #,##0_ ;_ * \-#,##0_ ;_ * &quot;-&quot;??_ ;_ @_ "/>
    <numFmt numFmtId="179" formatCode="#,##0_ "/>
    <numFmt numFmtId="180" formatCode="0.00_ "/>
    <numFmt numFmtId="181" formatCode="#,##0.00_);[Red]\(#,##0.00\)"/>
    <numFmt numFmtId="182" formatCode="#,##0_);[Red]\(#,##0\)"/>
    <numFmt numFmtId="183" formatCode="#,##0.00_ "/>
  </numFmts>
  <fonts count="6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sz val="12"/>
      <name val="黑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4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9.75"/>
      <color indexed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b/>
      <sz val="22"/>
      <color indexed="8"/>
      <name val="宋体"/>
      <charset val="134"/>
    </font>
    <font>
      <sz val="9"/>
      <name val="SimSun"/>
      <charset val="134"/>
    </font>
    <font>
      <b/>
      <sz val="9"/>
      <name val="SimSun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1"/>
      <color rgb="FF000000"/>
      <name val="Calibri"/>
      <charset val="134"/>
    </font>
    <font>
      <sz val="11"/>
      <color theme="0"/>
      <name val="Calibri"/>
      <charset val="134"/>
    </font>
    <font>
      <sz val="20"/>
      <name val="方正小标宋_GBK"/>
      <charset val="134"/>
    </font>
    <font>
      <sz val="14"/>
      <name val="宋体"/>
      <charset val="134"/>
    </font>
    <font>
      <sz val="14"/>
      <name val="黑体"/>
      <charset val="134"/>
    </font>
    <font>
      <b/>
      <sz val="20"/>
      <name val="方正小标宋_GBK"/>
      <charset val="134"/>
    </font>
    <font>
      <sz val="11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2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b/>
      <sz val="9"/>
      <name val="宋体"/>
      <charset val="134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 tint="-0.1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0" fillId="0" borderId="0"/>
    <xf numFmtId="42" fontId="22" fillId="0" borderId="0" applyFont="0" applyFill="0" applyBorder="0" applyAlignment="0" applyProtection="0">
      <alignment vertical="center"/>
    </xf>
    <xf numFmtId="0" fontId="0" fillId="0" borderId="0"/>
    <xf numFmtId="0" fontId="45" fillId="7" borderId="0" applyNumberFormat="0" applyBorder="0" applyAlignment="0" applyProtection="0">
      <alignment vertical="center"/>
    </xf>
    <xf numFmtId="0" fontId="46" fillId="8" borderId="1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12" borderId="20" applyNumberFormat="0" applyFon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176" fontId="30" fillId="14" borderId="16">
      <alignment horizontal="left" vertical="center"/>
    </xf>
    <xf numFmtId="0" fontId="2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55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57" fillId="17" borderId="23" applyNumberFormat="0" applyAlignment="0" applyProtection="0">
      <alignment vertical="center"/>
    </xf>
    <xf numFmtId="0" fontId="58" fillId="17" borderId="19" applyNumberFormat="0" applyAlignment="0" applyProtection="0">
      <alignment vertical="center"/>
    </xf>
    <xf numFmtId="0" fontId="59" fillId="18" borderId="24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0" fillId="26" borderId="0">
      <alignment horizontal="right"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" fillId="26" borderId="0">
      <alignment horizontal="left" vertical="center" wrapText="1"/>
    </xf>
    <xf numFmtId="0" fontId="45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176" fontId="30" fillId="14" borderId="13">
      <alignment horizontal="left" vertical="center"/>
    </xf>
    <xf numFmtId="0" fontId="23" fillId="0" borderId="0"/>
    <xf numFmtId="0" fontId="45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30" fillId="14" borderId="13">
      <alignment horizontal="left" vertical="center"/>
    </xf>
    <xf numFmtId="0" fontId="45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31" fillId="0" borderId="0">
      <alignment vertical="top"/>
    </xf>
    <xf numFmtId="0" fontId="31" fillId="0" borderId="0">
      <alignment vertical="center"/>
    </xf>
    <xf numFmtId="0" fontId="23" fillId="0" borderId="0"/>
    <xf numFmtId="43" fontId="17" fillId="0" borderId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0" fillId="26" borderId="0">
      <alignment vertical="center"/>
    </xf>
    <xf numFmtId="177" fontId="30" fillId="14" borderId="13">
      <alignment horizontal="left" vertical="center"/>
    </xf>
    <xf numFmtId="0" fontId="30" fillId="14" borderId="13">
      <alignment vertical="center"/>
    </xf>
    <xf numFmtId="10" fontId="30" fillId="14" borderId="13">
      <alignment horizontal="right" vertical="center"/>
    </xf>
    <xf numFmtId="0" fontId="33" fillId="14" borderId="17">
      <alignment vertical="center"/>
    </xf>
    <xf numFmtId="0" fontId="30" fillId="26" borderId="13">
      <alignment horizontal="left" vertical="center"/>
    </xf>
    <xf numFmtId="0" fontId="33" fillId="2" borderId="0">
      <alignment vertical="top"/>
    </xf>
    <xf numFmtId="177" fontId="30" fillId="14" borderId="16">
      <alignment horizontal="left" vertical="center"/>
    </xf>
    <xf numFmtId="0" fontId="33" fillId="14" borderId="17">
      <alignment horizontal="left" vertical="center"/>
    </xf>
    <xf numFmtId="0" fontId="30" fillId="26" borderId="13">
      <alignment vertical="center"/>
    </xf>
    <xf numFmtId="0" fontId="30" fillId="14" borderId="17">
      <alignment vertical="center"/>
    </xf>
    <xf numFmtId="0" fontId="30" fillId="14" borderId="14">
      <alignment vertical="center"/>
    </xf>
    <xf numFmtId="0" fontId="34" fillId="2" borderId="0">
      <alignment vertical="top"/>
    </xf>
    <xf numFmtId="0" fontId="33" fillId="0" borderId="17">
      <alignment vertical="center"/>
    </xf>
    <xf numFmtId="10" fontId="31" fillId="14" borderId="13">
      <alignment horizontal="right" vertical="center"/>
      <protection locked="0"/>
    </xf>
    <xf numFmtId="0" fontId="0" fillId="0" borderId="0">
      <alignment vertical="center"/>
    </xf>
    <xf numFmtId="0" fontId="64" fillId="0" borderId="0"/>
    <xf numFmtId="0" fontId="0" fillId="0" borderId="0">
      <alignment vertical="center"/>
    </xf>
    <xf numFmtId="0" fontId="0" fillId="0" borderId="0">
      <alignment vertical="center"/>
    </xf>
  </cellStyleXfs>
  <cellXfs count="241">
    <xf numFmtId="0" fontId="0" fillId="0" borderId="0" xfId="0"/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4" fontId="2" fillId="0" borderId="1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0" fillId="0" borderId="0" xfId="10" applyNumberFormat="1" applyFont="1" applyFill="1" applyBorder="1" applyAlignment="1">
      <alignment vertical="center"/>
    </xf>
    <xf numFmtId="0" fontId="0" fillId="0" borderId="0" xfId="0" applyFill="1" applyBorder="1" applyAlignment="1"/>
    <xf numFmtId="178" fontId="0" fillId="0" borderId="0" xfId="1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178" fontId="5" fillId="0" borderId="0" xfId="1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8" fontId="0" fillId="0" borderId="6" xfId="1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7" xfId="1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1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10" applyNumberFormat="1" applyFont="1" applyFill="1" applyBorder="1" applyAlignment="1">
      <alignment horizontal="center" vertical="center" wrapText="1"/>
    </xf>
    <xf numFmtId="178" fontId="1" fillId="0" borderId="1" xfId="1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 applyProtection="1">
      <alignment vertical="center"/>
    </xf>
    <xf numFmtId="178" fontId="8" fillId="2" borderId="1" xfId="10" applyNumberFormat="1" applyFont="1" applyFill="1" applyBorder="1" applyAlignment="1">
      <alignment vertical="center"/>
    </xf>
    <xf numFmtId="178" fontId="9" fillId="2" borderId="5" xfId="1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 applyProtection="1">
      <alignment horizontal="left" vertical="center"/>
    </xf>
    <xf numFmtId="3" fontId="10" fillId="2" borderId="1" xfId="0" applyNumberFormat="1" applyFont="1" applyFill="1" applyBorder="1" applyAlignment="1" applyProtection="1">
      <alignment vertical="center"/>
    </xf>
    <xf numFmtId="178" fontId="0" fillId="0" borderId="1" xfId="10" applyNumberFormat="1" applyFont="1" applyFill="1" applyBorder="1" applyAlignment="1" applyProtection="1">
      <alignment vertical="center"/>
    </xf>
    <xf numFmtId="178" fontId="2" fillId="0" borderId="1" xfId="10" applyNumberFormat="1" applyFont="1" applyFill="1" applyBorder="1" applyAlignment="1" applyProtection="1">
      <alignment horizontal="right" vertical="center"/>
    </xf>
    <xf numFmtId="3" fontId="8" fillId="0" borderId="1" xfId="0" applyNumberFormat="1" applyFont="1" applyFill="1" applyBorder="1" applyAlignment="1" applyProtection="1">
      <alignment vertical="center"/>
    </xf>
    <xf numFmtId="178" fontId="8" fillId="0" borderId="1" xfId="1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78" fontId="0" fillId="0" borderId="1" xfId="1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 applyProtection="1">
      <alignment vertical="center"/>
      <protection locked="0"/>
    </xf>
    <xf numFmtId="178" fontId="8" fillId="0" borderId="1" xfId="10" applyNumberFormat="1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ill="1" applyBorder="1" applyAlignment="1"/>
    <xf numFmtId="0" fontId="12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49" fontId="13" fillId="3" borderId="0" xfId="0" applyNumberFormat="1" applyFont="1" applyFill="1" applyAlignment="1" applyProtection="1">
      <alignment horizontal="center" vertical="center" wrapText="1"/>
      <protection locked="0"/>
    </xf>
    <xf numFmtId="49" fontId="13" fillId="3" borderId="0" xfId="0" applyNumberFormat="1" applyFont="1" applyFill="1" applyAlignment="1" applyProtection="1">
      <alignment horizontal="left" vertical="center" wrapText="1"/>
      <protection locked="0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 applyAlignment="1" applyProtection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Alignment="1" applyProtection="1">
      <alignment horizontal="right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78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>
      <alignment horizontal="center" vertical="center"/>
    </xf>
    <xf numFmtId="178" fontId="13" fillId="3" borderId="1" xfId="10" applyNumberFormat="1" applyFont="1" applyFill="1" applyBorder="1" applyAlignment="1" applyProtection="1">
      <alignment horizontal="right" vertical="center"/>
    </xf>
    <xf numFmtId="179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3" fontId="2" fillId="6" borderId="3" xfId="0" applyNumberFormat="1" applyFont="1" applyFill="1" applyBorder="1" applyAlignment="1" applyProtection="1">
      <alignment horizontal="right" vertical="center"/>
    </xf>
    <xf numFmtId="0" fontId="2" fillId="4" borderId="1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6" borderId="5" xfId="0" applyNumberFormat="1" applyFont="1" applyFill="1" applyBorder="1" applyAlignment="1" applyProtection="1">
      <alignment horizontal="right" vertical="center"/>
    </xf>
    <xf numFmtId="0" fontId="3" fillId="4" borderId="1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3" fontId="21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3" fontId="2" fillId="0" borderId="7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lef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left" vertical="center"/>
    </xf>
    <xf numFmtId="3" fontId="2" fillId="0" borderId="1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53" applyNumberFormat="1" applyFont="1" applyFill="1" applyAlignment="1" applyProtection="1"/>
    <xf numFmtId="0" fontId="23" fillId="0" borderId="0" xfId="62"/>
    <xf numFmtId="0" fontId="24" fillId="0" borderId="0" xfId="62" applyFont="1" applyAlignment="1">
      <alignment horizontal="center" vertical="center"/>
    </xf>
    <xf numFmtId="0" fontId="25" fillId="0" borderId="0" xfId="62" applyFont="1" applyAlignment="1">
      <alignment horizontal="center" vertical="center"/>
    </xf>
    <xf numFmtId="0" fontId="26" fillId="0" borderId="0" xfId="62" applyFont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62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vertical="center"/>
    </xf>
    <xf numFmtId="180" fontId="0" fillId="0" borderId="1" xfId="62" applyNumberFormat="1" applyFont="1" applyFill="1" applyBorder="1" applyAlignment="1" applyProtection="1">
      <alignment horizontal="right" vertical="center"/>
    </xf>
    <xf numFmtId="0" fontId="0" fillId="0" borderId="1" xfId="62" applyFont="1" applyFill="1" applyBorder="1" applyAlignment="1">
      <alignment vertical="center" wrapText="1"/>
    </xf>
    <xf numFmtId="0" fontId="0" fillId="0" borderId="1" xfId="62" applyFont="1" applyFill="1" applyBorder="1" applyAlignment="1">
      <alignment vertical="center"/>
    </xf>
    <xf numFmtId="180" fontId="0" fillId="0" borderId="2" xfId="62" applyNumberFormat="1" applyFont="1" applyFill="1" applyBorder="1" applyAlignment="1" applyProtection="1">
      <alignment horizontal="right" vertical="center"/>
    </xf>
    <xf numFmtId="0" fontId="0" fillId="0" borderId="4" xfId="62" applyFont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vertical="center" wrapText="1"/>
    </xf>
    <xf numFmtId="4" fontId="28" fillId="0" borderId="13" xfId="0" applyNumberFormat="1" applyFont="1" applyFill="1" applyBorder="1" applyAlignment="1">
      <alignment vertical="center" wrapText="1"/>
    </xf>
    <xf numFmtId="4" fontId="27" fillId="0" borderId="13" xfId="0" applyNumberFormat="1" applyFont="1" applyFill="1" applyBorder="1" applyAlignment="1">
      <alignment vertical="center" wrapText="1"/>
    </xf>
    <xf numFmtId="0" fontId="29" fillId="0" borderId="0" xfId="0" applyFont="1" applyFill="1" applyAlignment="1"/>
    <xf numFmtId="0" fontId="22" fillId="0" borderId="0" xfId="0" applyFont="1" applyFill="1" applyAlignment="1">
      <alignment vertical="top"/>
    </xf>
    <xf numFmtId="0" fontId="6" fillId="0" borderId="0" xfId="49" applyFont="1" applyFill="1">
      <alignment horizontal="left" vertical="center" wrapText="1"/>
    </xf>
    <xf numFmtId="0" fontId="30" fillId="0" borderId="0" xfId="65" applyFont="1" applyFill="1">
      <alignment vertical="center"/>
    </xf>
    <xf numFmtId="0" fontId="31" fillId="0" borderId="0" xfId="3" applyFont="1" applyFill="1" applyAlignment="1">
      <alignment vertical="center"/>
    </xf>
    <xf numFmtId="0" fontId="32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 vertical="center"/>
    </xf>
    <xf numFmtId="0" fontId="31" fillId="0" borderId="14" xfId="3" applyFont="1" applyFill="1" applyBorder="1" applyAlignment="1">
      <alignment horizontal="center" vertical="center"/>
    </xf>
    <xf numFmtId="0" fontId="31" fillId="0" borderId="15" xfId="3" applyFont="1" applyFill="1" applyBorder="1" applyAlignment="1">
      <alignment horizontal="center" vertical="center"/>
    </xf>
    <xf numFmtId="0" fontId="31" fillId="0" borderId="13" xfId="3" applyFont="1" applyFill="1" applyBorder="1" applyAlignment="1">
      <alignment horizontal="center" vertical="center" wrapText="1"/>
    </xf>
    <xf numFmtId="0" fontId="31" fillId="0" borderId="13" xfId="3" applyFont="1" applyFill="1" applyBorder="1" applyAlignment="1">
      <alignment horizontal="center" vertical="center"/>
    </xf>
    <xf numFmtId="0" fontId="31" fillId="0" borderId="13" xfId="3" applyFont="1" applyFill="1" applyBorder="1" applyAlignment="1">
      <alignment horizontal="left" vertical="center"/>
    </xf>
    <xf numFmtId="0" fontId="31" fillId="0" borderId="13" xfId="3" applyFont="1" applyFill="1" applyBorder="1" applyAlignment="1">
      <alignment vertical="center"/>
    </xf>
    <xf numFmtId="4" fontId="31" fillId="0" borderId="13" xfId="3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vertical="center"/>
    </xf>
    <xf numFmtId="176" fontId="31" fillId="0" borderId="13" xfId="3" applyNumberFormat="1" applyFont="1" applyFill="1" applyBorder="1" applyAlignment="1">
      <alignment horizontal="left" vertical="center"/>
    </xf>
    <xf numFmtId="4" fontId="31" fillId="0" borderId="13" xfId="3" applyNumberFormat="1" applyFont="1" applyFill="1" applyBorder="1" applyAlignment="1">
      <alignment horizontal="right" vertical="center" wrapText="1"/>
    </xf>
    <xf numFmtId="0" fontId="30" fillId="0" borderId="13" xfId="57" applyFont="1" applyFill="1" applyBorder="1">
      <alignment horizontal="left" vertical="center"/>
    </xf>
    <xf numFmtId="176" fontId="30" fillId="0" borderId="13" xfId="52" applyNumberFormat="1" applyFont="1" applyFill="1" applyBorder="1">
      <alignment horizontal="left" vertical="center"/>
    </xf>
    <xf numFmtId="2" fontId="31" fillId="0" borderId="13" xfId="3" applyNumberFormat="1" applyFont="1" applyFill="1" applyBorder="1" applyAlignment="1">
      <alignment horizontal="right" vertical="center"/>
    </xf>
    <xf numFmtId="177" fontId="30" fillId="0" borderId="13" xfId="66" applyNumberFormat="1" applyFont="1" applyFill="1" applyBorder="1">
      <alignment horizontal="left" vertical="center"/>
    </xf>
    <xf numFmtId="0" fontId="30" fillId="0" borderId="13" xfId="67" applyFont="1" applyFill="1" applyBorder="1">
      <alignment vertical="center"/>
    </xf>
    <xf numFmtId="176" fontId="30" fillId="0" borderId="16" xfId="21" applyNumberFormat="1" applyFont="1" applyFill="1" applyBorder="1">
      <alignment horizontal="left" vertical="center"/>
    </xf>
    <xf numFmtId="177" fontId="31" fillId="0" borderId="13" xfId="3" applyNumberFormat="1" applyFont="1" applyFill="1" applyBorder="1" applyAlignment="1">
      <alignment horizontal="left" vertical="center"/>
    </xf>
    <xf numFmtId="176" fontId="31" fillId="0" borderId="16" xfId="3" applyNumberFormat="1" applyFont="1" applyFill="1" applyBorder="1" applyAlignment="1">
      <alignment horizontal="left" vertical="center"/>
    </xf>
    <xf numFmtId="177" fontId="30" fillId="0" borderId="16" xfId="72" applyNumberFormat="1" applyFont="1" applyFill="1" applyBorder="1">
      <alignment horizontal="left" vertical="center"/>
    </xf>
    <xf numFmtId="2" fontId="31" fillId="0" borderId="13" xfId="3" applyNumberFormat="1" applyFont="1" applyFill="1" applyBorder="1" applyAlignment="1">
      <alignment horizontal="right" vertical="center" wrapText="1"/>
    </xf>
    <xf numFmtId="0" fontId="31" fillId="0" borderId="16" xfId="3" applyFont="1" applyFill="1" applyBorder="1" applyAlignment="1">
      <alignment vertical="center"/>
    </xf>
    <xf numFmtId="0" fontId="33" fillId="0" borderId="17" xfId="73" applyFont="1" applyFill="1" applyBorder="1">
      <alignment horizontal="left" vertical="center"/>
    </xf>
    <xf numFmtId="0" fontId="33" fillId="0" borderId="0" xfId="71" applyFont="1" applyFill="1">
      <alignment vertical="top"/>
    </xf>
    <xf numFmtId="0" fontId="31" fillId="0" borderId="14" xfId="3" applyFont="1" applyFill="1" applyBorder="1" applyAlignment="1">
      <alignment vertical="center"/>
    </xf>
    <xf numFmtId="0" fontId="30" fillId="0" borderId="14" xfId="76" applyFont="1" applyFill="1" applyBorder="1">
      <alignment vertical="center"/>
    </xf>
    <xf numFmtId="0" fontId="33" fillId="0" borderId="17" xfId="69" applyFont="1" applyFill="1" applyBorder="1">
      <alignment vertical="center"/>
    </xf>
    <xf numFmtId="0" fontId="33" fillId="0" borderId="17" xfId="0" applyFont="1" applyFill="1" applyBorder="1" applyAlignment="1">
      <alignment vertical="center"/>
    </xf>
    <xf numFmtId="0" fontId="30" fillId="0" borderId="17" xfId="75" applyFont="1" applyFill="1" applyBorder="1">
      <alignment vertical="center"/>
    </xf>
    <xf numFmtId="0" fontId="34" fillId="0" borderId="0" xfId="77" applyFont="1" applyFill="1">
      <alignment vertical="top"/>
    </xf>
    <xf numFmtId="0" fontId="30" fillId="0" borderId="13" xfId="70" applyFont="1" applyFill="1" applyBorder="1">
      <alignment horizontal="left" vertical="center"/>
    </xf>
    <xf numFmtId="0" fontId="30" fillId="0" borderId="13" xfId="74" applyFont="1" applyFill="1" applyBorder="1">
      <alignment vertical="center"/>
    </xf>
    <xf numFmtId="0" fontId="33" fillId="0" borderId="17" xfId="78" applyFont="1" applyFill="1" applyBorder="1">
      <alignment vertical="center"/>
    </xf>
    <xf numFmtId="0" fontId="31" fillId="0" borderId="15" xfId="3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178" fontId="38" fillId="0" borderId="0" xfId="63" applyNumberFormat="1" applyFont="1" applyFill="1" applyAlignment="1">
      <alignment horizontal="center" vertical="center"/>
    </xf>
    <xf numFmtId="178" fontId="8" fillId="0" borderId="0" xfId="63" applyNumberFormat="1" applyFont="1" applyFill="1" applyAlignment="1">
      <alignment horizontal="left" vertical="center"/>
    </xf>
    <xf numFmtId="178" fontId="8" fillId="0" borderId="0" xfId="63" applyNumberFormat="1" applyFont="1" applyFill="1" applyAlignment="1">
      <alignment horizontal="right" vertical="center"/>
    </xf>
    <xf numFmtId="178" fontId="39" fillId="0" borderId="2" xfId="63" applyNumberFormat="1" applyFont="1" applyFill="1" applyBorder="1" applyAlignment="1">
      <alignment horizontal="center" vertical="center"/>
    </xf>
    <xf numFmtId="178" fontId="39" fillId="0" borderId="5" xfId="63" applyNumberFormat="1" applyFont="1" applyFill="1" applyBorder="1" applyAlignment="1">
      <alignment horizontal="center" vertical="center"/>
    </xf>
    <xf numFmtId="0" fontId="30" fillId="0" borderId="1" xfId="81" applyFont="1" applyFill="1" applyBorder="1" applyAlignment="1">
      <alignment horizontal="left" vertical="center"/>
    </xf>
    <xf numFmtId="179" fontId="40" fillId="0" borderId="1" xfId="83" applyNumberFormat="1" applyFont="1" applyFill="1" applyBorder="1" applyAlignment="1">
      <alignment vertical="center"/>
    </xf>
    <xf numFmtId="179" fontId="41" fillId="0" borderId="1" xfId="83" applyNumberFormat="1" applyFont="1" applyFill="1" applyBorder="1" applyAlignment="1">
      <alignment vertical="center"/>
    </xf>
    <xf numFmtId="49" fontId="30" fillId="0" borderId="1" xfId="81" applyNumberFormat="1" applyFont="1" applyFill="1" applyBorder="1" applyAlignment="1">
      <alignment horizontal="left" vertical="center"/>
    </xf>
    <xf numFmtId="41" fontId="0" fillId="0" borderId="1" xfId="82" applyNumberFormat="1" applyFont="1" applyFill="1" applyBorder="1" applyAlignment="1">
      <alignment vertical="center"/>
    </xf>
    <xf numFmtId="41" fontId="0" fillId="0" borderId="1" xfId="82" applyNumberFormat="1" applyFont="1" applyFill="1" applyBorder="1" applyAlignment="1">
      <alignment horizontal="right" vertical="center"/>
    </xf>
    <xf numFmtId="179" fontId="36" fillId="0" borderId="0" xfId="0" applyNumberFormat="1" applyFont="1" applyFill="1" applyAlignment="1">
      <alignment vertical="center"/>
    </xf>
    <xf numFmtId="179" fontId="41" fillId="0" borderId="1" xfId="82" applyNumberFormat="1" applyFont="1" applyFill="1" applyBorder="1" applyAlignment="1">
      <alignment vertical="center"/>
    </xf>
    <xf numFmtId="41" fontId="8" fillId="0" borderId="1" xfId="82" applyNumberFormat="1" applyFont="1" applyFill="1" applyBorder="1" applyAlignment="1">
      <alignment horizontal="right" vertical="center"/>
    </xf>
    <xf numFmtId="179" fontId="42" fillId="0" borderId="1" xfId="82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30" fillId="0" borderId="0" xfId="0" applyFont="1" applyFill="1" applyAlignment="1"/>
    <xf numFmtId="0" fontId="1" fillId="0" borderId="0" xfId="0" applyFont="1" applyFill="1" applyAlignment="1"/>
    <xf numFmtId="0" fontId="4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0" fillId="0" borderId="0" xfId="0" applyFont="1" applyFill="1" applyAlignment="1">
      <alignment horizontal="right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3" fontId="30" fillId="0" borderId="0" xfId="0" applyNumberFormat="1" applyFont="1" applyFill="1" applyAlignment="1"/>
    <xf numFmtId="0" fontId="9" fillId="0" borderId="1" xfId="0" applyNumberFormat="1" applyFont="1" applyFill="1" applyBorder="1" applyAlignment="1" applyProtection="1">
      <alignment horizontal="left" vertical="center"/>
    </xf>
    <xf numFmtId="3" fontId="9" fillId="0" borderId="1" xfId="0" applyNumberFormat="1" applyFont="1" applyFill="1" applyBorder="1" applyAlignment="1" applyProtection="1">
      <alignment horizontal="right" vertical="center"/>
    </xf>
    <xf numFmtId="179" fontId="9" fillId="0" borderId="1" xfId="0" applyNumberFormat="1" applyFont="1" applyFill="1" applyBorder="1" applyAlignment="1"/>
    <xf numFmtId="181" fontId="8" fillId="0" borderId="1" xfId="0" applyNumberFormat="1" applyFont="1" applyFill="1" applyBorder="1" applyAlignment="1" applyProtection="1">
      <alignment horizontal="right" vertical="center"/>
    </xf>
    <xf numFmtId="182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2" applyFont="1" applyFill="1" applyBorder="1" applyAlignment="1">
      <alignment horizontal="left" vertical="center" wrapText="1"/>
    </xf>
    <xf numFmtId="0" fontId="30" fillId="0" borderId="1" xfId="0" applyFont="1" applyFill="1" applyBorder="1" applyAlignment="1"/>
    <xf numFmtId="0" fontId="44" fillId="0" borderId="1" xfId="0" applyFont="1" applyFill="1" applyBorder="1" applyAlignment="1"/>
    <xf numFmtId="0" fontId="11" fillId="0" borderId="1" xfId="2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82" fontId="8" fillId="0" borderId="2" xfId="22" applyNumberFormat="1" applyFont="1" applyFill="1" applyBorder="1" applyAlignment="1">
      <alignment horizontal="center" vertical="center" wrapText="1"/>
    </xf>
    <xf numFmtId="182" fontId="8" fillId="0" borderId="18" xfId="22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left" vertical="center"/>
    </xf>
    <xf numFmtId="182" fontId="8" fillId="0" borderId="5" xfId="22" applyNumberFormat="1" applyFont="1" applyFill="1" applyBorder="1" applyAlignment="1">
      <alignment horizontal="center" vertical="center" wrapText="1"/>
    </xf>
    <xf numFmtId="182" fontId="8" fillId="0" borderId="1" xfId="22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81" fontId="9" fillId="0" borderId="1" xfId="0" applyNumberFormat="1" applyFont="1" applyFill="1" applyBorder="1" applyAlignment="1">
      <alignment vertical="center"/>
    </xf>
    <xf numFmtId="183" fontId="9" fillId="0" borderId="1" xfId="0" applyNumberFormat="1" applyFont="1" applyFill="1" applyBorder="1" applyAlignment="1" applyProtection="1">
      <alignment horizontal="right" vertical="center"/>
    </xf>
    <xf numFmtId="180" fontId="30" fillId="0" borderId="0" xfId="0" applyNumberFormat="1" applyFont="1" applyFill="1" applyAlignment="1"/>
    <xf numFmtId="3" fontId="9" fillId="0" borderId="1" xfId="0" applyNumberFormat="1" applyFont="1" applyFill="1" applyBorder="1" applyAlignment="1"/>
    <xf numFmtId="3" fontId="3" fillId="0" borderId="0" xfId="0" applyNumberFormat="1" applyFont="1" applyFill="1" applyBorder="1" applyAlignment="1" applyProtection="1">
      <alignment horizontal="right" vertical="center"/>
    </xf>
    <xf numFmtId="181" fontId="1" fillId="0" borderId="0" xfId="0" applyNumberFormat="1" applyFont="1" applyFill="1" applyAlignment="1"/>
  </cellXfs>
  <cellStyles count="84">
    <cellStyle name="常规" xfId="0" builtinId="0"/>
    <cellStyle name="常规 4 2 2" xfId="1"/>
    <cellStyle name="货币[0]" xfId="2" builtinId="7"/>
    <cellStyle name="表二_常规 3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 2 2 2 2" xfId="20"/>
    <cellStyle name="表二___builtInStyle33" xfId="21"/>
    <cellStyle name="常规 12" xfId="22"/>
    <cellStyle name="解释性文本" xfId="23" builtinId="53"/>
    <cellStyle name="百分比 2 2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表二___builtInStyle21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表二___builtInStyle19" xfId="49"/>
    <cellStyle name="40% - 强调文字颜色 4" xfId="50" builtinId="43"/>
    <cellStyle name="强调文字颜色 5" xfId="51" builtinId="45"/>
    <cellStyle name="表二___builtInStyle30" xfId="52"/>
    <cellStyle name="货币[0]_“三公”经费预算表" xfId="53"/>
    <cellStyle name="40% - 强调文字颜色 5" xfId="54" builtinId="47"/>
    <cellStyle name="60% - 强调文字颜色 5" xfId="55" builtinId="48"/>
    <cellStyle name="强调文字颜色 6" xfId="56" builtinId="49"/>
    <cellStyle name="表二___builtInStyle26" xfId="57"/>
    <cellStyle name="40% - 强调文字颜色 6" xfId="58" builtinId="51"/>
    <cellStyle name="60% - 强调文字颜色 6" xfId="59" builtinId="52"/>
    <cellStyle name="常规 2" xfId="60"/>
    <cellStyle name="常规 3" xfId="61"/>
    <cellStyle name="常规_“三公”经费预算表" xfId="62"/>
    <cellStyle name="千位分隔 2" xfId="63"/>
    <cellStyle name="千位分隔 84" xfId="64"/>
    <cellStyle name="表二___builtInStyle20" xfId="65"/>
    <cellStyle name="表二___builtInStyle32" xfId="66"/>
    <cellStyle name="表二___builtInStyle27" xfId="67"/>
    <cellStyle name="表二___builtInStyle29" xfId="68"/>
    <cellStyle name="表二___builtInStyle45" xfId="69"/>
    <cellStyle name="表二___builtInStyle50" xfId="70"/>
    <cellStyle name="表二___builtInStyle40" xfId="71"/>
    <cellStyle name="表二___builtInStyle35" xfId="72"/>
    <cellStyle name="表二___builtInStyle38" xfId="73"/>
    <cellStyle name="表二___builtInStyle51" xfId="74"/>
    <cellStyle name="表二___builtInStyle46" xfId="75"/>
    <cellStyle name="表二___builtInStyle42" xfId="76"/>
    <cellStyle name="表二___builtInStyle48" xfId="77"/>
    <cellStyle name="表二___builtInStyle57" xfId="78"/>
    <cellStyle name="表二___builtInStyle60" xfId="79"/>
    <cellStyle name="表二_常规 2" xfId="80"/>
    <cellStyle name="常规_2012年报人代会20张表-表样" xfId="81"/>
    <cellStyle name="常规_（11月12日）2011年全省财政收入预算（2000亿元）" xfId="82"/>
    <cellStyle name="常规 4" xfId="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zj\Documents\WeChat%20Files\wxid_21eiyomcpp9a22\FileStorage\File\2022-10\2022&#24180;&#39044;&#31639;12.27&#31995;&#32479;&#25968;&#25454;&#29256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\&#39044;&#31639;&#32534;&#21046;\2022&#24180;&#39044;&#31639;&#20998;&#37096;&#38376;&#2345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系统数据汇总"/>
      <sheetName val="党群"/>
      <sheetName val="综合办"/>
      <sheetName val="督查"/>
      <sheetName val="审计"/>
      <sheetName val="财政金融部"/>
      <sheetName val="商务"/>
      <sheetName val="招商部"/>
      <sheetName val="经发"/>
      <sheetName val="工业科技部"/>
      <sheetName val="营商"/>
      <sheetName val="基建部"/>
      <sheetName val="旅游园区"/>
      <sheetName val="高新园区"/>
      <sheetName val="石化园区"/>
      <sheetName val="物流园区"/>
      <sheetName val="装备园区"/>
      <sheetName val="应急管理部"/>
      <sheetName val="消防站"/>
      <sheetName val="消防大队"/>
      <sheetName val="辽东湾法庭"/>
      <sheetName val="检察室"/>
      <sheetName val="自然资源局"/>
      <sheetName val="生态环境"/>
      <sheetName val="综合执法局"/>
      <sheetName val="人社分局"/>
      <sheetName val="公安分局"/>
      <sheetName val="税务局"/>
      <sheetName val="交通分局"/>
      <sheetName val="劳动监察"/>
      <sheetName val="总会计"/>
      <sheetName val="平衡表"/>
      <sheetName val="2022年收入"/>
      <sheetName val="税务局数"/>
      <sheetName val="三公经费"/>
      <sheetName val="审计附表"/>
      <sheetName val="一体化费用说明"/>
      <sheetName val="补贴收入"/>
      <sheetName val="2021年补贴收入明细表"/>
      <sheetName val="资产"/>
      <sheetName val="石化产业园区管理费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">
          <cell r="E5">
            <v>427868200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系统数据汇总"/>
      <sheetName val="党群"/>
      <sheetName val="劳动监察"/>
      <sheetName val="综合办"/>
      <sheetName val="督查"/>
      <sheetName val="审计"/>
      <sheetName val="财政金融部"/>
      <sheetName val="商务"/>
      <sheetName val="招商部"/>
      <sheetName val="经发"/>
      <sheetName val="工业科技部"/>
      <sheetName val="营商"/>
      <sheetName val="基建部"/>
      <sheetName val="旅游园区"/>
      <sheetName val="高新园区"/>
      <sheetName val="石化园区"/>
      <sheetName val="物流园区"/>
      <sheetName val="装备园区"/>
      <sheetName val="应急管理部"/>
      <sheetName val="消防站"/>
      <sheetName val="消防大队"/>
      <sheetName val="辽东湾法庭"/>
      <sheetName val="检察室"/>
      <sheetName val="自然资源局"/>
      <sheetName val="生态环境"/>
      <sheetName val="综合执法局"/>
      <sheetName val="人社分局"/>
      <sheetName val="公安分局"/>
      <sheetName val="税务局"/>
      <sheetName val="交通分局"/>
      <sheetName val="总会计"/>
      <sheetName val="平衡表"/>
      <sheetName val="2022年收入"/>
      <sheetName val="2022年收入表"/>
      <sheetName val="税务局数"/>
      <sheetName val="三公经费"/>
      <sheetName val="Sheet1"/>
      <sheetName val="审计附表"/>
      <sheetName val="一体化费用说明"/>
      <sheetName val="补贴收入"/>
      <sheetName val="2021年补贴收入明细表"/>
      <sheetName val="资产"/>
      <sheetName val="石化产业园区管理费"/>
      <sheetName val="Sheet4"/>
      <sheetName val="定额"/>
      <sheetName val="农垦"/>
      <sheetName val="农垦明细"/>
      <sheetName val="Sheet2"/>
      <sheetName val="非刚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E44">
            <v>9022800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D4">
            <v>4823157820.68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9"/>
  <sheetViews>
    <sheetView topLeftCell="A9" workbookViewId="0">
      <selection activeCell="D37" sqref="D37"/>
    </sheetView>
  </sheetViews>
  <sheetFormatPr defaultColWidth="40.625" defaultRowHeight="13.5"/>
  <cols>
    <col min="1" max="1" width="39.25" style="207" customWidth="1"/>
    <col min="2" max="2" width="20.875" style="207" customWidth="1"/>
    <col min="3" max="3" width="37.75" style="207" customWidth="1"/>
    <col min="4" max="4" width="21.5" style="207" customWidth="1"/>
    <col min="5" max="5" width="14.875" style="207" customWidth="1"/>
    <col min="6" max="6" width="12.875" style="207" hidden="1" customWidth="1"/>
    <col min="7" max="7" width="22.125" style="207" hidden="1" customWidth="1"/>
    <col min="8" max="8" width="9.125" style="207" hidden="1" customWidth="1"/>
    <col min="9" max="9" width="18.5" style="207" hidden="1" customWidth="1"/>
    <col min="10" max="10" width="13.375" style="207" customWidth="1"/>
    <col min="11" max="11" width="24.125" style="207" customWidth="1"/>
    <col min="12" max="253" width="9.125" style="207" customWidth="1"/>
    <col min="254" max="16384" width="40.625" style="207"/>
  </cols>
  <sheetData>
    <row r="1" ht="16" customHeight="1" spans="1:1">
      <c r="A1" s="207" t="s">
        <v>0</v>
      </c>
    </row>
    <row r="2" s="207" customFormat="1" ht="30" customHeight="1" spans="1:5">
      <c r="A2" s="209" t="s">
        <v>1</v>
      </c>
      <c r="B2" s="209"/>
      <c r="C2" s="209"/>
      <c r="D2" s="209"/>
      <c r="E2" s="209"/>
    </row>
    <row r="3" s="207" customFormat="1" ht="15.95" customHeight="1" spans="1:5">
      <c r="A3" s="210"/>
      <c r="B3" s="210"/>
      <c r="C3" s="210"/>
      <c r="D3" s="210"/>
      <c r="E3" s="211" t="s">
        <v>2</v>
      </c>
    </row>
    <row r="4" s="207" customFormat="1" ht="21" customHeight="1" spans="1:6">
      <c r="A4" s="212" t="s">
        <v>3</v>
      </c>
      <c r="B4" s="212" t="s">
        <v>4</v>
      </c>
      <c r="C4" s="212" t="s">
        <v>3</v>
      </c>
      <c r="D4" s="212" t="s">
        <v>4</v>
      </c>
      <c r="E4" s="213" t="s">
        <v>5</v>
      </c>
      <c r="F4" s="214">
        <f>E6-[1]平衡表!$E$5</f>
        <v>-427868200</v>
      </c>
    </row>
    <row r="5" s="208" customFormat="1" ht="21" customHeight="1" spans="1:11">
      <c r="A5" s="215" t="s">
        <v>6</v>
      </c>
      <c r="B5" s="216">
        <v>306300</v>
      </c>
      <c r="C5" s="215" t="s">
        <v>7</v>
      </c>
      <c r="D5" s="216">
        <f>SUM(D7:D30)</f>
        <v>369577</v>
      </c>
      <c r="E5" s="217"/>
      <c r="G5" s="208" t="s">
        <v>8</v>
      </c>
      <c r="H5" s="208" t="s">
        <v>9</v>
      </c>
      <c r="K5" s="240"/>
    </row>
    <row r="6" s="208" customFormat="1" ht="21" customHeight="1" spans="1:253">
      <c r="A6" s="215" t="s">
        <v>10</v>
      </c>
      <c r="B6" s="216">
        <f>B7+B12+B35</f>
        <v>15781</v>
      </c>
      <c r="C6" s="44" t="s">
        <v>11</v>
      </c>
      <c r="D6" s="218"/>
      <c r="E6" s="218"/>
      <c r="F6" s="207"/>
      <c r="G6" s="207">
        <f>[2]自然资源局!E44</f>
        <v>9022800</v>
      </c>
      <c r="H6" s="207">
        <v>64000000</v>
      </c>
      <c r="I6" s="207">
        <f>G6+H6</f>
        <v>73022800</v>
      </c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</row>
    <row r="7" s="207" customFormat="1" ht="21" customHeight="1" spans="1:5">
      <c r="A7" s="215" t="s">
        <v>12</v>
      </c>
      <c r="B7" s="216">
        <f>SUM(B8:B11)</f>
        <v>8076</v>
      </c>
      <c r="C7" s="44" t="s">
        <v>13</v>
      </c>
      <c r="D7" s="219">
        <f>30212+42</f>
        <v>30254</v>
      </c>
      <c r="E7" s="220"/>
    </row>
    <row r="8" s="207" customFormat="1" ht="21" customHeight="1" spans="1:7">
      <c r="A8" s="221" t="s">
        <v>14</v>
      </c>
      <c r="B8" s="222">
        <v>45</v>
      </c>
      <c r="C8" s="223" t="s">
        <v>15</v>
      </c>
      <c r="D8" s="219">
        <v>17000</v>
      </c>
      <c r="E8" s="224"/>
      <c r="F8" s="207">
        <f>D8+D9+D10+D11+D12+D13+D14+D15+D16+D17+D18+D19+D20+D21+D22+D23+D24+D25+D26+D27</f>
        <v>335201</v>
      </c>
      <c r="G8" s="207">
        <f>F8-[2]总会计!D4</f>
        <v>-4822822619.68</v>
      </c>
    </row>
    <row r="9" s="207" customFormat="1" ht="21" customHeight="1" spans="1:5">
      <c r="A9" s="221" t="s">
        <v>16</v>
      </c>
      <c r="B9" s="222">
        <v>4</v>
      </c>
      <c r="C9" s="223" t="s">
        <v>17</v>
      </c>
      <c r="D9" s="219">
        <v>6500</v>
      </c>
      <c r="E9" s="224"/>
    </row>
    <row r="10" s="207" customFormat="1" ht="21" customHeight="1" spans="1:7">
      <c r="A10" s="221" t="s">
        <v>18</v>
      </c>
      <c r="B10" s="222">
        <v>0</v>
      </c>
      <c r="C10" s="223" t="s">
        <v>19</v>
      </c>
      <c r="D10" s="219">
        <v>1905</v>
      </c>
      <c r="E10" s="224"/>
      <c r="G10" s="207">
        <f>D5*0.01</f>
        <v>3695.77</v>
      </c>
    </row>
    <row r="11" s="207" customFormat="1" ht="21" customHeight="1" spans="1:5">
      <c r="A11" s="221" t="s">
        <v>20</v>
      </c>
      <c r="B11" s="222">
        <v>8027</v>
      </c>
      <c r="C11" s="223" t="s">
        <v>21</v>
      </c>
      <c r="D11" s="219">
        <v>12390</v>
      </c>
      <c r="E11" s="224"/>
    </row>
    <row r="12" s="207" customFormat="1" ht="21" customHeight="1" spans="1:5">
      <c r="A12" s="215" t="s">
        <v>22</v>
      </c>
      <c r="B12" s="216">
        <f>SUM(B13:B34)</f>
        <v>7705</v>
      </c>
      <c r="C12" s="223" t="s">
        <v>23</v>
      </c>
      <c r="D12" s="219">
        <v>65600</v>
      </c>
      <c r="E12" s="225"/>
    </row>
    <row r="13" s="207" customFormat="1" ht="21" customHeight="1" spans="1:5">
      <c r="A13" s="221" t="s">
        <v>24</v>
      </c>
      <c r="B13" s="222">
        <v>0</v>
      </c>
      <c r="C13" s="220" t="s">
        <v>25</v>
      </c>
      <c r="D13" s="219">
        <f>200200</f>
        <v>200200</v>
      </c>
      <c r="E13" s="225"/>
    </row>
    <row r="14" s="207" customFormat="1" ht="21" customHeight="1" spans="1:5">
      <c r="A14" s="221" t="s">
        <v>26</v>
      </c>
      <c r="B14" s="222">
        <v>4086</v>
      </c>
      <c r="C14" s="223" t="s">
        <v>27</v>
      </c>
      <c r="D14" s="219">
        <v>6600</v>
      </c>
      <c r="E14" s="224"/>
    </row>
    <row r="15" s="207" customFormat="1" ht="21" customHeight="1" spans="1:5">
      <c r="A15" s="221" t="s">
        <v>28</v>
      </c>
      <c r="B15" s="222"/>
      <c r="C15" s="223" t="s">
        <v>29</v>
      </c>
      <c r="D15" s="219">
        <v>350</v>
      </c>
      <c r="E15" s="225"/>
    </row>
    <row r="16" s="207" customFormat="1" ht="21" customHeight="1" spans="1:5">
      <c r="A16" s="221" t="s">
        <v>30</v>
      </c>
      <c r="B16" s="222">
        <v>0</v>
      </c>
      <c r="C16" s="224" t="s">
        <v>31</v>
      </c>
      <c r="D16" s="219">
        <v>1600</v>
      </c>
      <c r="E16" s="226"/>
    </row>
    <row r="17" s="207" customFormat="1" ht="21" customHeight="1" spans="1:5">
      <c r="A17" s="221" t="s">
        <v>32</v>
      </c>
      <c r="B17" s="222">
        <v>2300</v>
      </c>
      <c r="C17" s="224" t="s">
        <v>33</v>
      </c>
      <c r="D17" s="219">
        <v>400</v>
      </c>
      <c r="E17" s="227"/>
    </row>
    <row r="18" s="207" customFormat="1" ht="23" customHeight="1" spans="1:5">
      <c r="A18" s="221" t="s">
        <v>34</v>
      </c>
      <c r="B18" s="222"/>
      <c r="C18" s="224" t="s">
        <v>35</v>
      </c>
      <c r="D18" s="219">
        <v>200</v>
      </c>
      <c r="E18" s="227"/>
    </row>
    <row r="19" s="207" customFormat="1" ht="23" customHeight="1" spans="1:5">
      <c r="A19" s="221" t="s">
        <v>36</v>
      </c>
      <c r="B19" s="222">
        <v>0</v>
      </c>
      <c r="C19" s="224" t="s">
        <v>37</v>
      </c>
      <c r="D19" s="219">
        <v>1000</v>
      </c>
      <c r="E19" s="225"/>
    </row>
    <row r="20" s="207" customFormat="1" ht="23" customHeight="1" spans="1:6">
      <c r="A20" s="221" t="s">
        <v>38</v>
      </c>
      <c r="B20" s="222">
        <v>0</v>
      </c>
      <c r="C20" s="224" t="s">
        <v>39</v>
      </c>
      <c r="D20" s="219">
        <v>92</v>
      </c>
      <c r="E20" s="225"/>
      <c r="F20" s="207">
        <f>B17+B29+B14</f>
        <v>7705</v>
      </c>
    </row>
    <row r="21" s="207" customFormat="1" ht="23" customHeight="1" spans="1:5">
      <c r="A21" s="221" t="s">
        <v>40</v>
      </c>
      <c r="B21" s="222">
        <v>0</v>
      </c>
      <c r="C21" s="224" t="s">
        <v>41</v>
      </c>
      <c r="D21" s="219">
        <v>140</v>
      </c>
      <c r="E21" s="224"/>
    </row>
    <row r="22" s="207" customFormat="1" ht="24" customHeight="1" spans="1:5">
      <c r="A22" s="221" t="s">
        <v>42</v>
      </c>
      <c r="B22" s="222">
        <v>0</v>
      </c>
      <c r="C22" s="224" t="s">
        <v>43</v>
      </c>
      <c r="D22" s="219">
        <v>100</v>
      </c>
      <c r="E22" s="222"/>
    </row>
    <row r="23" s="207" customFormat="1" ht="24" customHeight="1" spans="1:5">
      <c r="A23" s="221" t="s">
        <v>44</v>
      </c>
      <c r="B23" s="222"/>
      <c r="C23" s="224" t="s">
        <v>45</v>
      </c>
      <c r="D23" s="219">
        <v>8000</v>
      </c>
      <c r="E23" s="222"/>
    </row>
    <row r="24" s="207" customFormat="1" ht="24" customHeight="1" spans="1:5">
      <c r="A24" s="221" t="s">
        <v>46</v>
      </c>
      <c r="B24" s="222">
        <v>0</v>
      </c>
      <c r="C24" s="224" t="s">
        <v>47</v>
      </c>
      <c r="D24" s="219">
        <v>120</v>
      </c>
      <c r="E24" s="225"/>
    </row>
    <row r="25" s="207" customFormat="1" ht="24" customHeight="1" spans="1:5">
      <c r="A25" s="221" t="s">
        <v>48</v>
      </c>
      <c r="B25" s="222">
        <v>0</v>
      </c>
      <c r="C25" s="228" t="s">
        <v>49</v>
      </c>
      <c r="D25" s="219">
        <v>3400</v>
      </c>
      <c r="E25" s="225"/>
    </row>
    <row r="26" s="207" customFormat="1" ht="24" customHeight="1" spans="1:5">
      <c r="A26" s="221" t="s">
        <v>50</v>
      </c>
      <c r="B26" s="222"/>
      <c r="C26" s="228" t="s">
        <v>51</v>
      </c>
      <c r="D26" s="219">
        <v>4000</v>
      </c>
      <c r="E26" s="222"/>
    </row>
    <row r="27" s="207" customFormat="1" ht="23" customHeight="1" spans="1:5">
      <c r="A27" s="221" t="s">
        <v>52</v>
      </c>
      <c r="B27" s="222">
        <v>0</v>
      </c>
      <c r="C27" s="228" t="s">
        <v>53</v>
      </c>
      <c r="D27" s="219">
        <v>5604</v>
      </c>
      <c r="E27" s="229">
        <f>D27+D28+D29+D30</f>
        <v>9726</v>
      </c>
    </row>
    <row r="28" s="207" customFormat="1" ht="23" customHeight="1" spans="1:5">
      <c r="A28" s="221" t="s">
        <v>54</v>
      </c>
      <c r="B28" s="222">
        <v>0</v>
      </c>
      <c r="C28" s="228" t="s">
        <v>55</v>
      </c>
      <c r="D28" s="219">
        <v>1283</v>
      </c>
      <c r="E28" s="230"/>
    </row>
    <row r="29" s="207" customFormat="1" ht="23" customHeight="1" spans="1:5">
      <c r="A29" s="221" t="s">
        <v>56</v>
      </c>
      <c r="B29" s="222">
        <v>1319</v>
      </c>
      <c r="C29" s="228" t="s">
        <v>57</v>
      </c>
      <c r="D29" s="219">
        <v>889</v>
      </c>
      <c r="E29" s="230"/>
    </row>
    <row r="30" s="207" customFormat="1" ht="23" customHeight="1" spans="1:5">
      <c r="A30" s="221" t="s">
        <v>58</v>
      </c>
      <c r="B30" s="222"/>
      <c r="C30" s="231" t="s">
        <v>59</v>
      </c>
      <c r="D30" s="219">
        <v>1950</v>
      </c>
      <c r="E30" s="232"/>
    </row>
    <row r="31" s="207" customFormat="1" ht="23" customHeight="1" spans="1:5">
      <c r="A31" s="221"/>
      <c r="B31" s="222"/>
      <c r="C31" s="228"/>
      <c r="D31" s="219"/>
      <c r="E31" s="225"/>
    </row>
    <row r="32" s="207" customFormat="1" ht="23" customHeight="1" spans="1:9">
      <c r="A32" s="221"/>
      <c r="B32" s="222"/>
      <c r="C32" s="228"/>
      <c r="D32" s="219"/>
      <c r="E32" s="222"/>
      <c r="F32" s="207">
        <f>D33+D34+D35+D36</f>
        <v>53783</v>
      </c>
      <c r="I32" s="207" t="s">
        <v>60</v>
      </c>
    </row>
    <row r="33" s="207" customFormat="1" ht="23" customHeight="1" spans="1:9">
      <c r="A33" s="221"/>
      <c r="B33" s="222"/>
      <c r="C33" s="228"/>
      <c r="D33" s="219"/>
      <c r="E33" s="233"/>
      <c r="I33" s="207">
        <f>D35+D7-H42</f>
        <v>-11578918.75</v>
      </c>
    </row>
    <row r="34" s="207" customFormat="1" ht="23" customHeight="1" spans="1:9">
      <c r="A34" s="225"/>
      <c r="C34" s="228"/>
      <c r="D34" s="219"/>
      <c r="E34" s="233"/>
      <c r="G34" s="120" t="s">
        <v>61</v>
      </c>
      <c r="H34" s="120">
        <f>45249172.75-1290000-36000000</f>
        <v>7959172.75</v>
      </c>
      <c r="I34" s="207">
        <f>I33+H42</f>
        <v>30254</v>
      </c>
    </row>
    <row r="35" s="207" customFormat="1" ht="24" customHeight="1" spans="1:8">
      <c r="A35" s="215" t="s">
        <v>62</v>
      </c>
      <c r="B35" s="216"/>
      <c r="C35" s="228"/>
      <c r="D35" s="219"/>
      <c r="E35" s="233"/>
      <c r="G35" s="120" t="s">
        <v>63</v>
      </c>
      <c r="H35" s="120">
        <v>349200</v>
      </c>
    </row>
    <row r="36" s="207" customFormat="1" ht="24" customHeight="1" spans="1:8">
      <c r="A36" s="215" t="s">
        <v>64</v>
      </c>
      <c r="B36" s="216">
        <f>SUM(B37:B40)</f>
        <v>0</v>
      </c>
      <c r="C36" s="231" t="s">
        <v>65</v>
      </c>
      <c r="D36" s="216">
        <f>D37+D38</f>
        <v>53783</v>
      </c>
      <c r="E36" s="233"/>
      <c r="G36" s="120" t="s">
        <v>66</v>
      </c>
      <c r="H36" s="120">
        <v>300000</v>
      </c>
    </row>
    <row r="37" s="207" customFormat="1" ht="24" customHeight="1" spans="1:8">
      <c r="A37" s="221" t="s">
        <v>67</v>
      </c>
      <c r="B37" s="222"/>
      <c r="C37" s="44" t="s">
        <v>68</v>
      </c>
      <c r="D37" s="222">
        <v>41000</v>
      </c>
      <c r="E37" s="225"/>
      <c r="G37" s="120" t="s">
        <v>69</v>
      </c>
      <c r="H37" s="120">
        <v>12600</v>
      </c>
    </row>
    <row r="38" s="207" customFormat="1" ht="24" customHeight="1" spans="1:8">
      <c r="A38" s="221" t="s">
        <v>70</v>
      </c>
      <c r="B38" s="222">
        <v>0</v>
      </c>
      <c r="C38" s="44" t="s">
        <v>71</v>
      </c>
      <c r="D38" s="222">
        <v>12783</v>
      </c>
      <c r="E38" s="234"/>
      <c r="G38" s="120" t="s">
        <v>72</v>
      </c>
      <c r="H38" s="120">
        <v>280000</v>
      </c>
    </row>
    <row r="39" s="207" customFormat="1" ht="24" customHeight="1" spans="1:8">
      <c r="A39" s="221" t="s">
        <v>73</v>
      </c>
      <c r="B39" s="222">
        <v>0</v>
      </c>
      <c r="C39" s="44"/>
      <c r="D39" s="222"/>
      <c r="E39" s="221"/>
      <c r="G39" s="120"/>
      <c r="H39" s="120"/>
    </row>
    <row r="40" s="207" customFormat="1" ht="24" customHeight="1" spans="1:8">
      <c r="A40" s="221" t="s">
        <v>74</v>
      </c>
      <c r="B40" s="222"/>
      <c r="C40" s="44"/>
      <c r="D40" s="218"/>
      <c r="E40" s="225"/>
      <c r="G40" s="120" t="s">
        <v>75</v>
      </c>
      <c r="H40" s="120">
        <f>1645200+878000</f>
        <v>2523200</v>
      </c>
    </row>
    <row r="41" s="207" customFormat="1" ht="24" customHeight="1" spans="1:8">
      <c r="A41" s="215" t="s">
        <v>76</v>
      </c>
      <c r="B41" s="216">
        <f>72511+42</f>
        <v>72553</v>
      </c>
      <c r="C41" s="46" t="s">
        <v>77</v>
      </c>
      <c r="D41" s="216">
        <v>372246</v>
      </c>
      <c r="E41" s="225"/>
      <c r="G41" s="120" t="s">
        <v>78</v>
      </c>
      <c r="H41" s="120">
        <v>185000</v>
      </c>
    </row>
    <row r="42" s="207" customFormat="1" ht="24" customHeight="1" spans="1:8">
      <c r="A42" s="215" t="s">
        <v>79</v>
      </c>
      <c r="B42" s="216">
        <v>9726</v>
      </c>
      <c r="C42" s="46" t="s">
        <v>80</v>
      </c>
      <c r="D42" s="235"/>
      <c r="E42" s="225"/>
      <c r="G42" s="120" t="s">
        <v>81</v>
      </c>
      <c r="H42" s="120">
        <f>H41+H40+H39+H38+H37+H36+H35+H34</f>
        <v>11609172.75</v>
      </c>
    </row>
    <row r="43" s="207" customFormat="1" ht="24" customHeight="1" spans="1:9">
      <c r="A43" s="215" t="s">
        <v>82</v>
      </c>
      <c r="B43" s="216">
        <v>372246</v>
      </c>
      <c r="C43" s="231" t="s">
        <v>83</v>
      </c>
      <c r="D43" s="236">
        <f>B46-D5-D36-D41-D42</f>
        <v>0</v>
      </c>
      <c r="E43" s="222"/>
      <c r="G43" s="237"/>
      <c r="I43" s="207">
        <f>H42-36000000</f>
        <v>-24390827.25</v>
      </c>
    </row>
    <row r="44" s="207" customFormat="1" ht="24" customHeight="1" spans="1:5">
      <c r="A44" s="215" t="s">
        <v>84</v>
      </c>
      <c r="B44" s="216">
        <v>19000</v>
      </c>
      <c r="C44" s="231" t="s">
        <v>85</v>
      </c>
      <c r="D44" s="218"/>
      <c r="E44" s="225"/>
    </row>
    <row r="45" s="207" customFormat="1" ht="24" customHeight="1" spans="1:5">
      <c r="A45" s="215"/>
      <c r="B45" s="222"/>
      <c r="C45" s="231" t="s">
        <v>86</v>
      </c>
      <c r="D45" s="218"/>
      <c r="E45" s="225"/>
    </row>
    <row r="46" s="208" customFormat="1" ht="24" customHeight="1" spans="1:5">
      <c r="A46" s="212" t="s">
        <v>87</v>
      </c>
      <c r="B46" s="216">
        <f>B5+B6+B36+B41+B42+B43+B44</f>
        <v>795606</v>
      </c>
      <c r="C46" s="212" t="s">
        <v>88</v>
      </c>
      <c r="D46" s="216">
        <f>D5+D36+D41+D42+D43+D44+D45</f>
        <v>795606</v>
      </c>
      <c r="E46" s="238"/>
    </row>
    <row r="47" s="208" customFormat="1" ht="14.25" spans="1:253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7"/>
      <c r="DA47" s="207"/>
      <c r="DB47" s="207"/>
      <c r="DC47" s="207"/>
      <c r="DD47" s="207"/>
      <c r="DE47" s="207"/>
      <c r="DF47" s="207"/>
      <c r="DG47" s="207"/>
      <c r="DH47" s="207"/>
      <c r="DI47" s="207"/>
      <c r="DJ47" s="207"/>
      <c r="DK47" s="207"/>
      <c r="DL47" s="207"/>
      <c r="DM47" s="207"/>
      <c r="DN47" s="207"/>
      <c r="DO47" s="207"/>
      <c r="DP47" s="207"/>
      <c r="DQ47" s="207"/>
      <c r="DR47" s="207"/>
      <c r="DS47" s="207"/>
      <c r="DT47" s="207"/>
      <c r="DU47" s="207"/>
      <c r="DV47" s="207"/>
      <c r="DW47" s="207"/>
      <c r="DX47" s="207"/>
      <c r="DY47" s="207"/>
      <c r="DZ47" s="207"/>
      <c r="EA47" s="207"/>
      <c r="EB47" s="207"/>
      <c r="EC47" s="207"/>
      <c r="ED47" s="207"/>
      <c r="EE47" s="207"/>
      <c r="EF47" s="207"/>
      <c r="EG47" s="207"/>
      <c r="EH47" s="207"/>
      <c r="EI47" s="207"/>
      <c r="EJ47" s="207"/>
      <c r="EK47" s="207"/>
      <c r="EL47" s="207"/>
      <c r="EM47" s="207"/>
      <c r="EN47" s="207"/>
      <c r="EO47" s="207"/>
      <c r="EP47" s="207"/>
      <c r="EQ47" s="207"/>
      <c r="ER47" s="207"/>
      <c r="ES47" s="207"/>
      <c r="ET47" s="207"/>
      <c r="EU47" s="207"/>
      <c r="EV47" s="207"/>
      <c r="EW47" s="207"/>
      <c r="EX47" s="207"/>
      <c r="EY47" s="207"/>
      <c r="EZ47" s="207"/>
      <c r="FA47" s="207"/>
      <c r="FB47" s="207"/>
      <c r="FC47" s="207"/>
      <c r="FD47" s="207"/>
      <c r="FE47" s="207"/>
      <c r="FF47" s="207"/>
      <c r="FG47" s="207"/>
      <c r="FH47" s="207"/>
      <c r="FI47" s="207"/>
      <c r="FJ47" s="207"/>
      <c r="FK47" s="207"/>
      <c r="FL47" s="207"/>
      <c r="FM47" s="207"/>
      <c r="FN47" s="207"/>
      <c r="FO47" s="207"/>
      <c r="FP47" s="207"/>
      <c r="FQ47" s="207"/>
      <c r="FR47" s="207"/>
      <c r="FS47" s="207"/>
      <c r="FT47" s="207"/>
      <c r="FU47" s="207"/>
      <c r="FV47" s="207"/>
      <c r="FW47" s="207"/>
      <c r="FX47" s="207"/>
      <c r="FY47" s="207"/>
      <c r="FZ47" s="207"/>
      <c r="GA47" s="207"/>
      <c r="GB47" s="207"/>
      <c r="GC47" s="207"/>
      <c r="GD47" s="207"/>
      <c r="GE47" s="207"/>
      <c r="GF47" s="207"/>
      <c r="GG47" s="207"/>
      <c r="GH47" s="207"/>
      <c r="GI47" s="207"/>
      <c r="GJ47" s="207"/>
      <c r="GK47" s="207"/>
      <c r="GL47" s="207"/>
      <c r="GM47" s="207"/>
      <c r="GN47" s="207"/>
      <c r="GO47" s="207"/>
      <c r="GP47" s="207"/>
      <c r="GQ47" s="207"/>
      <c r="GR47" s="207"/>
      <c r="GS47" s="207"/>
      <c r="GT47" s="207"/>
      <c r="GU47" s="207"/>
      <c r="GV47" s="207"/>
      <c r="GW47" s="207"/>
      <c r="GX47" s="207"/>
      <c r="GY47" s="207"/>
      <c r="GZ47" s="207"/>
      <c r="HA47" s="207"/>
      <c r="HB47" s="207"/>
      <c r="HC47" s="207"/>
      <c r="HD47" s="207"/>
      <c r="HE47" s="207"/>
      <c r="HF47" s="207"/>
      <c r="HG47" s="207"/>
      <c r="HH47" s="207"/>
      <c r="HI47" s="207"/>
      <c r="HJ47" s="207"/>
      <c r="HK47" s="207"/>
      <c r="HL47" s="207"/>
      <c r="HM47" s="207"/>
      <c r="HN47" s="207"/>
      <c r="HO47" s="207"/>
      <c r="HP47" s="207"/>
      <c r="HQ47" s="207"/>
      <c r="HR47" s="207"/>
      <c r="HS47" s="207"/>
      <c r="HT47" s="207"/>
      <c r="HU47" s="207"/>
      <c r="HV47" s="207"/>
      <c r="HW47" s="207"/>
      <c r="HX47" s="207"/>
      <c r="HY47" s="207"/>
      <c r="HZ47" s="207"/>
      <c r="IA47" s="207"/>
      <c r="IB47" s="207"/>
      <c r="IC47" s="207"/>
      <c r="ID47" s="207"/>
      <c r="IE47" s="207"/>
      <c r="IF47" s="207"/>
      <c r="IG47" s="207"/>
      <c r="IH47" s="207"/>
      <c r="II47" s="207"/>
      <c r="IJ47" s="207"/>
      <c r="IK47" s="207"/>
      <c r="IL47" s="207"/>
      <c r="IM47" s="207"/>
      <c r="IN47" s="207"/>
      <c r="IO47" s="207"/>
      <c r="IP47" s="207"/>
      <c r="IQ47" s="207"/>
      <c r="IR47" s="207"/>
      <c r="IS47" s="207"/>
    </row>
    <row r="48" s="207" customFormat="1" spans="2:9">
      <c r="B48" s="239"/>
      <c r="H48" s="207" t="s">
        <v>89</v>
      </c>
      <c r="I48" s="207" t="s">
        <v>90</v>
      </c>
    </row>
    <row r="49" s="207" customFormat="1" spans="8:9">
      <c r="H49" s="207" t="s">
        <v>91</v>
      </c>
      <c r="I49" s="207" t="s">
        <v>92</v>
      </c>
    </row>
  </sheetData>
  <mergeCells count="3">
    <mergeCell ref="A2:E2"/>
    <mergeCell ref="A3:D3"/>
    <mergeCell ref="E27:E30"/>
  </mergeCells>
  <pageMargins left="1.41666666666667" right="0.708333333333333" top="0.747916666666667" bottom="0.826388888888889" header="0.314583333333333" footer="0.432638888888889"/>
  <pageSetup paperSize="9" scale="85" orientation="landscape" horizontalDpi="600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topLeftCell="A31" workbookViewId="0">
      <selection activeCell="B54" sqref="B54"/>
    </sheetView>
  </sheetViews>
  <sheetFormatPr defaultColWidth="9" defaultRowHeight="14.25" outlineLevelCol="5"/>
  <cols>
    <col min="1" max="1" width="41.125" style="15" customWidth="1"/>
    <col min="2" max="2" width="10.25" style="16" customWidth="1"/>
    <col min="3" max="3" width="10.375" style="16" customWidth="1"/>
    <col min="4" max="4" width="65.25" style="15" customWidth="1"/>
    <col min="5" max="5" width="10.25" style="16" customWidth="1"/>
    <col min="6" max="6" width="11.25" style="16" customWidth="1"/>
    <col min="7" max="16384" width="9" style="17"/>
  </cols>
  <sheetData>
    <row r="1" spans="1:6">
      <c r="A1" s="15" t="s">
        <v>1242</v>
      </c>
      <c r="B1" s="18"/>
      <c r="C1" s="18"/>
      <c r="D1" s="17"/>
      <c r="E1" s="18"/>
      <c r="F1" s="18"/>
    </row>
    <row r="2" ht="25.5" customHeight="1" spans="1:6">
      <c r="A2" s="19" t="s">
        <v>1243</v>
      </c>
      <c r="B2" s="20"/>
      <c r="C2" s="20"/>
      <c r="D2" s="19"/>
      <c r="E2" s="20"/>
      <c r="F2" s="20"/>
    </row>
    <row r="3" ht="30" customHeight="1" spans="1:6">
      <c r="A3" s="21"/>
      <c r="B3" s="18"/>
      <c r="C3" s="18"/>
      <c r="D3" s="17"/>
      <c r="E3" s="22" t="s">
        <v>2</v>
      </c>
      <c r="F3" s="22"/>
    </row>
    <row r="4" ht="31.5" customHeight="1" spans="1:6">
      <c r="A4" s="23" t="s">
        <v>1244</v>
      </c>
      <c r="B4" s="24"/>
      <c r="C4" s="24"/>
      <c r="D4" s="25" t="s">
        <v>1245</v>
      </c>
      <c r="E4" s="26"/>
      <c r="F4" s="26"/>
    </row>
    <row r="5" ht="35.25" customHeight="1" spans="1:6">
      <c r="A5" s="27" t="s">
        <v>1246</v>
      </c>
      <c r="B5" s="28" t="s">
        <v>1247</v>
      </c>
      <c r="C5" s="29" t="s">
        <v>126</v>
      </c>
      <c r="D5" s="27" t="s">
        <v>1246</v>
      </c>
      <c r="E5" s="28" t="s">
        <v>1247</v>
      </c>
      <c r="F5" s="29" t="s">
        <v>126</v>
      </c>
    </row>
    <row r="6" s="13" customFormat="1" ht="20.1" customHeight="1" spans="1:6">
      <c r="A6" s="30" t="s">
        <v>1248</v>
      </c>
      <c r="B6" s="31"/>
      <c r="C6" s="31"/>
      <c r="D6" s="30" t="s">
        <v>1249</v>
      </c>
      <c r="E6" s="32"/>
      <c r="F6" s="32"/>
    </row>
    <row r="7" s="13" customFormat="1" ht="20.1" customHeight="1" spans="1:6">
      <c r="A7" s="30" t="s">
        <v>1250</v>
      </c>
      <c r="B7" s="31"/>
      <c r="C7" s="31"/>
      <c r="D7" s="33" t="s">
        <v>1251</v>
      </c>
      <c r="E7" s="31"/>
      <c r="F7" s="31"/>
    </row>
    <row r="8" s="13" customFormat="1" ht="20.1" customHeight="1" spans="1:6">
      <c r="A8" s="30" t="s">
        <v>1252</v>
      </c>
      <c r="B8" s="31"/>
      <c r="C8" s="31"/>
      <c r="D8" s="30" t="s">
        <v>1253</v>
      </c>
      <c r="E8" s="31">
        <f>SUM(E9:E10)</f>
        <v>0</v>
      </c>
      <c r="F8" s="31">
        <f>SUM(F9:F10)</f>
        <v>0</v>
      </c>
    </row>
    <row r="9" s="13" customFormat="1" ht="20.1" customHeight="1" spans="1:6">
      <c r="A9" s="34" t="s">
        <v>1254</v>
      </c>
      <c r="B9" s="31"/>
      <c r="C9" s="31"/>
      <c r="D9" s="33" t="s">
        <v>1255</v>
      </c>
      <c r="E9" s="31"/>
      <c r="F9" s="31"/>
    </row>
    <row r="10" s="13" customFormat="1" ht="20.1" customHeight="1" spans="1:6">
      <c r="A10" s="30" t="s">
        <v>1256</v>
      </c>
      <c r="B10" s="35"/>
      <c r="C10" s="35"/>
      <c r="D10" s="33" t="s">
        <v>1257</v>
      </c>
      <c r="E10" s="31"/>
      <c r="F10" s="31"/>
    </row>
    <row r="11" s="13" customFormat="1" ht="20.1" customHeight="1" spans="1:6">
      <c r="A11" s="30" t="s">
        <v>1258</v>
      </c>
      <c r="B11" s="35"/>
      <c r="C11" s="35"/>
      <c r="D11" s="30" t="s">
        <v>1259</v>
      </c>
      <c r="E11" s="31"/>
      <c r="F11" s="31"/>
    </row>
    <row r="12" s="13" customFormat="1" ht="20.1" customHeight="1" spans="1:6">
      <c r="A12" s="30" t="s">
        <v>1260</v>
      </c>
      <c r="B12" s="35">
        <v>8807</v>
      </c>
      <c r="C12" s="35">
        <v>10000</v>
      </c>
      <c r="D12" s="30" t="s">
        <v>1261</v>
      </c>
      <c r="E12" s="31"/>
      <c r="F12" s="31"/>
    </row>
    <row r="13" s="13" customFormat="1" ht="20.1" customHeight="1" spans="1:6">
      <c r="A13" s="30" t="s">
        <v>1262</v>
      </c>
      <c r="B13" s="36"/>
      <c r="C13" s="31"/>
      <c r="D13" s="30" t="s">
        <v>1263</v>
      </c>
      <c r="E13" s="31"/>
      <c r="F13" s="31"/>
    </row>
    <row r="14" s="13" customFormat="1" ht="20.1" customHeight="1" spans="1:6">
      <c r="A14" s="30" t="s">
        <v>1264</v>
      </c>
      <c r="B14" s="31"/>
      <c r="C14" s="31"/>
      <c r="D14" s="30" t="s">
        <v>1265</v>
      </c>
      <c r="E14" s="35">
        <f>SUM(E15:E20)</f>
        <v>4487</v>
      </c>
      <c r="F14" s="35">
        <f>SUM(F15:F20)</f>
        <v>15064</v>
      </c>
    </row>
    <row r="15" s="13" customFormat="1" ht="20.1" customHeight="1" spans="1:6">
      <c r="A15" s="30" t="s">
        <v>1266</v>
      </c>
      <c r="B15" s="31"/>
      <c r="C15" s="31"/>
      <c r="D15" s="30" t="s">
        <v>1267</v>
      </c>
      <c r="E15" s="35">
        <v>1897</v>
      </c>
      <c r="F15" s="35">
        <v>10000</v>
      </c>
    </row>
    <row r="16" s="13" customFormat="1" ht="20.1" customHeight="1" spans="1:6">
      <c r="A16" s="30" t="s">
        <v>1268</v>
      </c>
      <c r="B16" s="31"/>
      <c r="C16" s="31"/>
      <c r="D16" s="30" t="s">
        <v>1269</v>
      </c>
      <c r="E16" s="31"/>
      <c r="F16" s="31"/>
    </row>
    <row r="17" s="13" customFormat="1" ht="20.1" customHeight="1" spans="1:6">
      <c r="A17" s="30" t="s">
        <v>1270</v>
      </c>
      <c r="B17" s="31"/>
      <c r="C17" s="31"/>
      <c r="D17" s="30" t="s">
        <v>1271</v>
      </c>
      <c r="E17" s="35"/>
      <c r="F17" s="35"/>
    </row>
    <row r="18" s="13" customFormat="1" ht="20.1" customHeight="1" spans="1:6">
      <c r="A18" s="30" t="s">
        <v>1272</v>
      </c>
      <c r="B18" s="31"/>
      <c r="C18" s="31"/>
      <c r="D18" s="30" t="s">
        <v>1273</v>
      </c>
      <c r="E18" s="35"/>
      <c r="F18" s="35"/>
    </row>
    <row r="19" s="13" customFormat="1" ht="20.1" customHeight="1" spans="1:6">
      <c r="A19" s="30" t="s">
        <v>1274</v>
      </c>
      <c r="B19" s="35">
        <v>4259</v>
      </c>
      <c r="C19" s="35">
        <v>4000</v>
      </c>
      <c r="D19" s="30" t="s">
        <v>1275</v>
      </c>
      <c r="E19" s="35"/>
      <c r="F19" s="31"/>
    </row>
    <row r="20" s="13" customFormat="1" ht="20.1" customHeight="1" spans="1:6">
      <c r="A20" s="30" t="s">
        <v>1276</v>
      </c>
      <c r="B20" s="31"/>
      <c r="C20" s="31"/>
      <c r="D20" s="30" t="s">
        <v>1277</v>
      </c>
      <c r="E20" s="35">
        <v>2590</v>
      </c>
      <c r="F20" s="35">
        <v>5064</v>
      </c>
    </row>
    <row r="21" s="13" customFormat="1" ht="20.1" customHeight="1" spans="1:6">
      <c r="A21" s="37" t="s">
        <v>1278</v>
      </c>
      <c r="B21" s="38"/>
      <c r="C21" s="38"/>
      <c r="D21" s="30" t="s">
        <v>1279</v>
      </c>
      <c r="E21" s="31"/>
      <c r="F21" s="31"/>
    </row>
    <row r="22" s="13" customFormat="1" ht="20.1" customHeight="1" spans="1:6">
      <c r="A22" s="37" t="s">
        <v>1280</v>
      </c>
      <c r="B22" s="38"/>
      <c r="C22" s="38"/>
      <c r="D22" s="39" t="s">
        <v>1281</v>
      </c>
      <c r="E22" s="31"/>
      <c r="F22" s="31"/>
    </row>
    <row r="23" ht="20.1" customHeight="1" spans="1:6">
      <c r="A23" s="40"/>
      <c r="B23" s="38"/>
      <c r="C23" s="38"/>
      <c r="D23" s="41" t="s">
        <v>1282</v>
      </c>
      <c r="E23" s="38"/>
      <c r="F23" s="38"/>
    </row>
    <row r="24" ht="20.1" customHeight="1" spans="1:6">
      <c r="A24" s="37"/>
      <c r="B24" s="38"/>
      <c r="C24" s="38"/>
      <c r="D24" s="41" t="s">
        <v>1283</v>
      </c>
      <c r="E24" s="38"/>
      <c r="F24" s="38"/>
    </row>
    <row r="25" ht="20.1" customHeight="1" spans="1:6">
      <c r="A25" s="42"/>
      <c r="B25" s="38"/>
      <c r="C25" s="38"/>
      <c r="D25" s="41" t="s">
        <v>1284</v>
      </c>
      <c r="E25" s="43"/>
      <c r="F25" s="43"/>
    </row>
    <row r="26" ht="20.1" customHeight="1" spans="1:6">
      <c r="A26" s="42"/>
      <c r="B26" s="38"/>
      <c r="C26" s="38"/>
      <c r="D26" s="44" t="s">
        <v>1285</v>
      </c>
      <c r="E26" s="43"/>
      <c r="F26" s="43"/>
    </row>
    <row r="27" ht="20.1" customHeight="1" spans="1:6">
      <c r="A27" s="44"/>
      <c r="B27" s="38"/>
      <c r="C27" s="38"/>
      <c r="D27" s="41" t="s">
        <v>1286</v>
      </c>
      <c r="E27" s="43"/>
      <c r="F27" s="43"/>
    </row>
    <row r="28" ht="20.1" customHeight="1" spans="1:6">
      <c r="A28" s="44"/>
      <c r="B28" s="38"/>
      <c r="C28" s="38"/>
      <c r="D28" s="41" t="s">
        <v>1287</v>
      </c>
      <c r="E28" s="43"/>
      <c r="F28" s="43"/>
    </row>
    <row r="29" ht="20.1" customHeight="1" spans="1:6">
      <c r="A29" s="44"/>
      <c r="B29" s="38"/>
      <c r="C29" s="38"/>
      <c r="D29" s="41" t="s">
        <v>1288</v>
      </c>
      <c r="E29" s="43"/>
      <c r="F29" s="43"/>
    </row>
    <row r="30" ht="20.1" customHeight="1" spans="1:6">
      <c r="A30" s="44"/>
      <c r="B30" s="38"/>
      <c r="C30" s="38"/>
      <c r="D30" s="41" t="s">
        <v>1289</v>
      </c>
      <c r="E30" s="43"/>
      <c r="F30" s="43"/>
    </row>
    <row r="31" ht="20.1" customHeight="1" spans="1:6">
      <c r="A31" s="44"/>
      <c r="B31" s="38"/>
      <c r="C31" s="38"/>
      <c r="D31" s="41" t="s">
        <v>1290</v>
      </c>
      <c r="E31" s="43"/>
      <c r="F31" s="43"/>
    </row>
    <row r="32" ht="20.1" customHeight="1" spans="1:6">
      <c r="A32" s="44"/>
      <c r="B32" s="38"/>
      <c r="C32" s="38"/>
      <c r="D32" s="41" t="s">
        <v>1291</v>
      </c>
      <c r="E32" s="43"/>
      <c r="F32" s="43"/>
    </row>
    <row r="33" ht="20.1" customHeight="1" spans="1:6">
      <c r="A33" s="44"/>
      <c r="B33" s="38"/>
      <c r="C33" s="38"/>
      <c r="D33" s="44" t="s">
        <v>1292</v>
      </c>
      <c r="E33" s="43"/>
      <c r="F33" s="43"/>
    </row>
    <row r="34" ht="20.1" customHeight="1" spans="1:6">
      <c r="A34" s="44"/>
      <c r="B34" s="38"/>
      <c r="C34" s="38"/>
      <c r="D34" s="41" t="s">
        <v>1293</v>
      </c>
      <c r="E34" s="43"/>
      <c r="F34" s="43"/>
    </row>
    <row r="35" ht="20.1" customHeight="1" spans="1:6">
      <c r="A35" s="44"/>
      <c r="B35" s="38"/>
      <c r="C35" s="38"/>
      <c r="D35" s="39" t="s">
        <v>1294</v>
      </c>
      <c r="E35" s="43"/>
      <c r="F35" s="43"/>
    </row>
    <row r="36" ht="20.1" customHeight="1" spans="1:6">
      <c r="A36" s="44"/>
      <c r="B36" s="38"/>
      <c r="C36" s="38"/>
      <c r="D36" s="41" t="s">
        <v>1295</v>
      </c>
      <c r="E36" s="43"/>
      <c r="F36" s="43"/>
    </row>
    <row r="37" s="14" customFormat="1" ht="20.1" customHeight="1" spans="1:6">
      <c r="A37" s="44"/>
      <c r="B37" s="38"/>
      <c r="C37" s="38"/>
      <c r="D37" s="44" t="s">
        <v>1296</v>
      </c>
      <c r="E37" s="43">
        <f>E38</f>
        <v>0</v>
      </c>
      <c r="F37" s="43"/>
    </row>
    <row r="38" ht="20.1" customHeight="1" spans="1:6">
      <c r="A38" s="44"/>
      <c r="B38" s="38"/>
      <c r="C38" s="38"/>
      <c r="D38" s="41" t="s">
        <v>1297</v>
      </c>
      <c r="E38" s="43"/>
      <c r="F38" s="43"/>
    </row>
    <row r="39" ht="20.1" customHeight="1" spans="1:6">
      <c r="A39" s="37"/>
      <c r="B39" s="38"/>
      <c r="C39" s="38"/>
      <c r="D39" s="44" t="s">
        <v>1298</v>
      </c>
      <c r="E39" s="43">
        <f>SUM(E40:E42)</f>
        <v>30000</v>
      </c>
      <c r="F39" s="43">
        <f>SUM(F40:F42)</f>
        <v>0</v>
      </c>
    </row>
    <row r="40" ht="20.1" customHeight="1" spans="1:6">
      <c r="A40" s="37"/>
      <c r="B40" s="38"/>
      <c r="C40" s="38"/>
      <c r="D40" s="41" t="s">
        <v>1299</v>
      </c>
      <c r="E40" s="43">
        <v>30000</v>
      </c>
      <c r="F40" s="43"/>
    </row>
    <row r="41" ht="20.1" customHeight="1" spans="1:6">
      <c r="A41" s="37"/>
      <c r="B41" s="38"/>
      <c r="C41" s="38"/>
      <c r="D41" s="41" t="s">
        <v>1300</v>
      </c>
      <c r="E41" s="43"/>
      <c r="F41" s="43"/>
    </row>
    <row r="42" ht="20.1" customHeight="1" spans="1:6">
      <c r="A42" s="37"/>
      <c r="B42" s="43"/>
      <c r="C42" s="43"/>
      <c r="D42" s="41" t="s">
        <v>1301</v>
      </c>
      <c r="E42" s="43"/>
      <c r="F42" s="43"/>
    </row>
    <row r="43" ht="20.1" customHeight="1" spans="1:6">
      <c r="A43" s="37"/>
      <c r="B43" s="43"/>
      <c r="C43" s="43"/>
      <c r="D43" s="44" t="s">
        <v>1302</v>
      </c>
      <c r="E43" s="43">
        <v>6230</v>
      </c>
      <c r="F43" s="43">
        <v>6500</v>
      </c>
    </row>
    <row r="44" ht="20.1" customHeight="1" spans="1:6">
      <c r="A44" s="37"/>
      <c r="B44" s="43"/>
      <c r="C44" s="43"/>
      <c r="D44" s="44" t="s">
        <v>1303</v>
      </c>
      <c r="E44" s="43">
        <v>34</v>
      </c>
      <c r="F44" s="43">
        <v>100</v>
      </c>
    </row>
    <row r="45" ht="20.1" customHeight="1" spans="1:6">
      <c r="A45" s="45"/>
      <c r="B45" s="43"/>
      <c r="C45" s="43"/>
      <c r="D45" s="45"/>
      <c r="E45" s="43"/>
      <c r="F45" s="43"/>
    </row>
    <row r="46" ht="20.1" customHeight="1" spans="1:6">
      <c r="A46" s="45" t="s">
        <v>1304</v>
      </c>
      <c r="B46" s="43">
        <f>SUM(B6:B22)</f>
        <v>13066</v>
      </c>
      <c r="C46" s="43">
        <f>SUM(C6:C22)</f>
        <v>14000</v>
      </c>
      <c r="D46" s="45" t="s">
        <v>1305</v>
      </c>
      <c r="E46" s="43">
        <f>E6+E8+E11+E14+E21+E26+E33+E37+E39+E43+E44</f>
        <v>40751</v>
      </c>
      <c r="F46" s="43">
        <f>F6+F8+F11+F14+F21+F26+F33+F37+F39+F43+F44</f>
        <v>21664</v>
      </c>
    </row>
    <row r="47" ht="20.1" customHeight="1" spans="1:6">
      <c r="A47" s="46" t="s">
        <v>1306</v>
      </c>
      <c r="B47" s="43">
        <f t="shared" ref="B47:F47" si="0">B48</f>
        <v>0</v>
      </c>
      <c r="C47" s="43">
        <f t="shared" si="0"/>
        <v>0</v>
      </c>
      <c r="D47" s="46" t="s">
        <v>1307</v>
      </c>
      <c r="E47" s="43">
        <f>E50</f>
        <v>70</v>
      </c>
      <c r="F47" s="43">
        <f t="shared" si="0"/>
        <v>0</v>
      </c>
    </row>
    <row r="48" ht="20.1" customHeight="1" spans="1:6">
      <c r="A48" s="42" t="s">
        <v>1308</v>
      </c>
      <c r="B48" s="43">
        <f>SUM(B49:B50)</f>
        <v>0</v>
      </c>
      <c r="C48" s="43"/>
      <c r="D48" s="42" t="s">
        <v>1309</v>
      </c>
      <c r="E48" s="43"/>
      <c r="F48" s="43">
        <f>SUM(F49:F50)</f>
        <v>0</v>
      </c>
    </row>
    <row r="49" ht="20.1" customHeight="1" spans="1:6">
      <c r="A49" s="42" t="s">
        <v>1310</v>
      </c>
      <c r="B49" s="43"/>
      <c r="C49" s="43"/>
      <c r="D49" s="42" t="s">
        <v>1311</v>
      </c>
      <c r="E49" s="43"/>
      <c r="F49" s="43"/>
    </row>
    <row r="50" ht="20.1" customHeight="1" spans="1:6">
      <c r="A50" s="42" t="s">
        <v>1312</v>
      </c>
      <c r="B50" s="43"/>
      <c r="C50" s="43"/>
      <c r="D50" s="42" t="s">
        <v>1313</v>
      </c>
      <c r="E50" s="43">
        <v>70</v>
      </c>
      <c r="F50" s="43"/>
    </row>
    <row r="51" ht="20.1" customHeight="1" spans="1:6">
      <c r="A51" s="46" t="s">
        <v>1314</v>
      </c>
      <c r="B51" s="43">
        <v>56978</v>
      </c>
      <c r="C51" s="43">
        <v>1064</v>
      </c>
      <c r="D51" s="46" t="s">
        <v>80</v>
      </c>
      <c r="E51" s="43">
        <v>65000</v>
      </c>
      <c r="F51" s="43"/>
    </row>
    <row r="52" ht="20.1" customHeight="1" spans="1:6">
      <c r="A52" s="46" t="s">
        <v>76</v>
      </c>
      <c r="B52" s="43">
        <v>6841</v>
      </c>
      <c r="C52" s="43">
        <v>6600</v>
      </c>
      <c r="D52" s="46" t="s">
        <v>1315</v>
      </c>
      <c r="E52" s="43">
        <v>1064</v>
      </c>
      <c r="F52" s="43"/>
    </row>
    <row r="53" ht="20.1" customHeight="1" spans="1:6">
      <c r="A53" s="42" t="s">
        <v>1316</v>
      </c>
      <c r="B53" s="43"/>
      <c r="C53" s="43"/>
      <c r="D53" s="47" t="s">
        <v>1317</v>
      </c>
      <c r="E53" s="43">
        <v>8895</v>
      </c>
      <c r="F53" s="43">
        <v>88756</v>
      </c>
    </row>
    <row r="54" ht="20.1" customHeight="1" spans="1:6">
      <c r="A54" s="47" t="s">
        <v>1318</v>
      </c>
      <c r="B54" s="43"/>
      <c r="C54" s="43"/>
      <c r="D54" s="47" t="s">
        <v>1319</v>
      </c>
      <c r="E54" s="43"/>
      <c r="F54" s="43"/>
    </row>
    <row r="55" ht="20.1" customHeight="1" spans="1:6">
      <c r="A55" s="47" t="s">
        <v>1320</v>
      </c>
      <c r="B55" s="48">
        <v>38895</v>
      </c>
      <c r="C55" s="43">
        <v>88756</v>
      </c>
      <c r="D55" s="49"/>
      <c r="E55" s="43"/>
      <c r="F55" s="43"/>
    </row>
    <row r="56" ht="20.1" customHeight="1" spans="1:6">
      <c r="A56" s="49"/>
      <c r="B56" s="43"/>
      <c r="C56" s="43"/>
      <c r="D56" s="49"/>
      <c r="E56" s="43"/>
      <c r="F56" s="43"/>
    </row>
    <row r="57" ht="20.1" customHeight="1" spans="1:6">
      <c r="A57" s="45" t="s">
        <v>1321</v>
      </c>
      <c r="B57" s="43">
        <f>B46+B51+B52+B55</f>
        <v>115780</v>
      </c>
      <c r="C57" s="43">
        <f>C46+C51+C52+C55</f>
        <v>110420</v>
      </c>
      <c r="D57" s="45" t="s">
        <v>1063</v>
      </c>
      <c r="E57" s="43">
        <f>E47+E51+E52+E53+E46</f>
        <v>115780</v>
      </c>
      <c r="F57" s="43">
        <f>F47+F51+F52+F53+F46</f>
        <v>110420</v>
      </c>
    </row>
    <row r="58" ht="20.1" customHeight="1" spans="2:6">
      <c r="B58" s="50"/>
      <c r="C58" s="50"/>
      <c r="D58" s="17"/>
      <c r="E58" s="50"/>
      <c r="F58" s="50"/>
    </row>
    <row r="59" ht="20.1" customHeight="1" spans="2:6">
      <c r="B59" s="50"/>
      <c r="C59" s="50"/>
      <c r="D59" s="17"/>
      <c r="E59" s="50"/>
      <c r="F59" s="50"/>
    </row>
    <row r="60" ht="20.1" customHeight="1" spans="2:6">
      <c r="B60" s="50"/>
      <c r="C60" s="50"/>
      <c r="D60" s="17"/>
      <c r="E60" s="50"/>
      <c r="F60" s="50"/>
    </row>
    <row r="61" ht="20.1" customHeight="1" spans="2:6">
      <c r="B61" s="50"/>
      <c r="C61" s="50"/>
      <c r="D61" s="17"/>
      <c r="E61" s="50"/>
      <c r="F61" s="50"/>
    </row>
    <row r="62" ht="20.1" customHeight="1" spans="2:6">
      <c r="B62" s="50"/>
      <c r="C62" s="50"/>
      <c r="D62" s="17"/>
      <c r="E62" s="50"/>
      <c r="F62" s="50"/>
    </row>
    <row r="63" ht="20.1" customHeight="1" spans="2:6">
      <c r="B63" s="50"/>
      <c r="C63" s="50"/>
      <c r="D63" s="17"/>
      <c r="E63" s="50"/>
      <c r="F63" s="50"/>
    </row>
    <row r="64" ht="20.1" customHeight="1" spans="2:6">
      <c r="B64" s="50"/>
      <c r="C64" s="50"/>
      <c r="D64" s="17"/>
      <c r="E64" s="50"/>
      <c r="F64" s="50"/>
    </row>
    <row r="65" ht="20.1" customHeight="1" spans="2:6">
      <c r="B65" s="50"/>
      <c r="C65" s="50"/>
      <c r="D65" s="17"/>
      <c r="E65" s="50"/>
      <c r="F65" s="50"/>
    </row>
    <row r="66" ht="20.1" customHeight="1" spans="2:6">
      <c r="B66" s="50"/>
      <c r="C66" s="50"/>
      <c r="D66" s="17"/>
      <c r="E66" s="50"/>
      <c r="F66" s="50"/>
    </row>
    <row r="67" ht="20.1" customHeight="1" spans="2:6">
      <c r="B67" s="50"/>
      <c r="C67" s="50"/>
      <c r="D67" s="17"/>
      <c r="E67" s="50"/>
      <c r="F67" s="50"/>
    </row>
    <row r="68" ht="20.1" customHeight="1" spans="2:6">
      <c r="B68" s="50"/>
      <c r="C68" s="50"/>
      <c r="D68" s="17"/>
      <c r="E68" s="50"/>
      <c r="F68" s="50"/>
    </row>
    <row r="69" ht="20.1" customHeight="1" spans="2:6">
      <c r="B69" s="50"/>
      <c r="C69" s="50"/>
      <c r="D69" s="17"/>
      <c r="E69" s="50"/>
      <c r="F69" s="50"/>
    </row>
    <row r="70" ht="20.1" customHeight="1" spans="2:6">
      <c r="B70" s="50"/>
      <c r="C70" s="50"/>
      <c r="D70" s="17"/>
      <c r="E70" s="50"/>
      <c r="F70" s="50"/>
    </row>
    <row r="71" ht="20.1" customHeight="1" spans="2:6">
      <c r="B71" s="50"/>
      <c r="C71" s="50"/>
      <c r="D71" s="17"/>
      <c r="E71" s="50"/>
      <c r="F71" s="50"/>
    </row>
    <row r="72" ht="20.1" customHeight="1" spans="2:6">
      <c r="B72" s="50"/>
      <c r="C72" s="50"/>
      <c r="D72" s="17"/>
      <c r="E72" s="50"/>
      <c r="F72" s="50"/>
    </row>
  </sheetData>
  <mergeCells count="4">
    <mergeCell ref="A2:F2"/>
    <mergeCell ref="E3:F3"/>
    <mergeCell ref="A4:C4"/>
    <mergeCell ref="D4:F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374"/>
  <sheetViews>
    <sheetView topLeftCell="A45" workbookViewId="0">
      <selection activeCell="C2" sqref="C2"/>
    </sheetView>
  </sheetViews>
  <sheetFormatPr defaultColWidth="9" defaultRowHeight="14.25" outlineLevelCol="5"/>
  <cols>
    <col min="1" max="1" width="20.625" style="1" customWidth="1"/>
    <col min="2" max="2" width="30.875" style="1" customWidth="1"/>
    <col min="3" max="3" width="33.125" style="1" customWidth="1"/>
    <col min="4" max="16384" width="9" style="1"/>
  </cols>
  <sheetData>
    <row r="1" ht="34.5" customHeight="1" spans="1:3">
      <c r="A1" s="2" t="s">
        <v>1322</v>
      </c>
      <c r="B1" s="2" t="s">
        <v>1069</v>
      </c>
      <c r="C1" s="3" t="s">
        <v>1188</v>
      </c>
    </row>
    <row r="2" ht="19.5" customHeight="1" spans="1:6">
      <c r="A2" s="4"/>
      <c r="B2" s="5" t="s">
        <v>1323</v>
      </c>
      <c r="C2" s="6">
        <f>C3+C248+C287+C306+C395+C450+C506+C562+C680+C751+C830+C853+C978+C1042+C1108+C1128+C1157+C1167+C1232+C1250+C1303+C1360+C1363+C1371</f>
        <v>284048</v>
      </c>
      <c r="F2" s="7"/>
    </row>
    <row r="3" spans="1:3">
      <c r="A3" s="4">
        <v>201</v>
      </c>
      <c r="B3" s="5" t="s">
        <v>1324</v>
      </c>
      <c r="C3" s="8">
        <f>C4+C16+C25+C36+C47+C58+C69+C81+C90+C103+C113+C122+C133+C147+C154+C162+C168+C175+C182+C189+C196+C202+C210+C216+C222+C228+C245</f>
        <v>17840</v>
      </c>
    </row>
    <row r="4" hidden="1" spans="1:3">
      <c r="A4" s="4">
        <v>20101</v>
      </c>
      <c r="B4" s="5" t="s">
        <v>131</v>
      </c>
      <c r="C4" s="8">
        <f>SUM(C5:C15)</f>
        <v>0</v>
      </c>
    </row>
    <row r="5" hidden="1" spans="1:3">
      <c r="A5" s="4">
        <v>2010101</v>
      </c>
      <c r="B5" s="9" t="s">
        <v>132</v>
      </c>
      <c r="C5" s="8"/>
    </row>
    <row r="6" hidden="1" spans="1:3">
      <c r="A6" s="4">
        <v>2010102</v>
      </c>
      <c r="B6" s="9" t="s">
        <v>133</v>
      </c>
      <c r="C6" s="8"/>
    </row>
    <row r="7" hidden="1" spans="1:3">
      <c r="A7" s="4">
        <v>2010103</v>
      </c>
      <c r="B7" s="9" t="s">
        <v>134</v>
      </c>
      <c r="C7" s="8"/>
    </row>
    <row r="8" hidden="1" spans="1:3">
      <c r="A8" s="4">
        <v>2010104</v>
      </c>
      <c r="B8" s="9" t="s">
        <v>135</v>
      </c>
      <c r="C8" s="8"/>
    </row>
    <row r="9" hidden="1" spans="1:3">
      <c r="A9" s="4">
        <v>2010105</v>
      </c>
      <c r="B9" s="9" t="s">
        <v>136</v>
      </c>
      <c r="C9" s="8"/>
    </row>
    <row r="10" hidden="1" spans="1:3">
      <c r="A10" s="4">
        <v>2010106</v>
      </c>
      <c r="B10" s="9" t="s">
        <v>137</v>
      </c>
      <c r="C10" s="8"/>
    </row>
    <row r="11" hidden="1" spans="1:3">
      <c r="A11" s="4">
        <v>2010107</v>
      </c>
      <c r="B11" s="9" t="s">
        <v>138</v>
      </c>
      <c r="C11" s="8"/>
    </row>
    <row r="12" hidden="1" spans="1:3">
      <c r="A12" s="4">
        <v>2010108</v>
      </c>
      <c r="B12" s="9" t="s">
        <v>139</v>
      </c>
      <c r="C12" s="8"/>
    </row>
    <row r="13" hidden="1" spans="1:3">
      <c r="A13" s="4">
        <v>2010109</v>
      </c>
      <c r="B13" s="9" t="s">
        <v>140</v>
      </c>
      <c r="C13" s="8"/>
    </row>
    <row r="14" hidden="1" spans="1:3">
      <c r="A14" s="4">
        <v>2010150</v>
      </c>
      <c r="B14" s="9" t="s">
        <v>141</v>
      </c>
      <c r="C14" s="8"/>
    </row>
    <row r="15" hidden="1" spans="1:3">
      <c r="A15" s="4">
        <v>2010199</v>
      </c>
      <c r="B15" s="9" t="s">
        <v>142</v>
      </c>
      <c r="C15" s="8">
        <v>0</v>
      </c>
    </row>
    <row r="16" hidden="1" spans="1:3">
      <c r="A16" s="4">
        <v>20102</v>
      </c>
      <c r="B16" s="5" t="s">
        <v>143</v>
      </c>
      <c r="C16" s="8">
        <f>SUM(C17:C24)</f>
        <v>0</v>
      </c>
    </row>
    <row r="17" hidden="1" spans="1:3">
      <c r="A17" s="4">
        <v>2010201</v>
      </c>
      <c r="B17" s="9" t="s">
        <v>132</v>
      </c>
      <c r="C17" s="8"/>
    </row>
    <row r="18" hidden="1" spans="1:3">
      <c r="A18" s="4">
        <v>2010202</v>
      </c>
      <c r="B18" s="9" t="s">
        <v>133</v>
      </c>
      <c r="C18" s="8"/>
    </row>
    <row r="19" hidden="1" spans="1:3">
      <c r="A19" s="4">
        <v>2010203</v>
      </c>
      <c r="B19" s="9" t="s">
        <v>134</v>
      </c>
      <c r="C19" s="8">
        <v>0</v>
      </c>
    </row>
    <row r="20" hidden="1" spans="1:3">
      <c r="A20" s="4">
        <v>2010204</v>
      </c>
      <c r="B20" s="9" t="s">
        <v>144</v>
      </c>
      <c r="C20" s="8">
        <v>0</v>
      </c>
    </row>
    <row r="21" hidden="1" spans="1:3">
      <c r="A21" s="4">
        <v>2010205</v>
      </c>
      <c r="B21" s="9" t="s">
        <v>145</v>
      </c>
      <c r="C21" s="8">
        <v>0</v>
      </c>
    </row>
    <row r="22" hidden="1" spans="1:3">
      <c r="A22" s="4">
        <v>2010206</v>
      </c>
      <c r="B22" s="9" t="s">
        <v>146</v>
      </c>
      <c r="C22" s="8">
        <v>0</v>
      </c>
    </row>
    <row r="23" hidden="1" spans="1:3">
      <c r="A23" s="4">
        <v>2010250</v>
      </c>
      <c r="B23" s="9" t="s">
        <v>141</v>
      </c>
      <c r="C23" s="8">
        <v>0</v>
      </c>
    </row>
    <row r="24" hidden="1" spans="1:3">
      <c r="A24" s="4">
        <v>2010299</v>
      </c>
      <c r="B24" s="9" t="s">
        <v>147</v>
      </c>
      <c r="C24" s="8">
        <v>0</v>
      </c>
    </row>
    <row r="25" spans="1:3">
      <c r="A25" s="4">
        <v>20103</v>
      </c>
      <c r="B25" s="5" t="s">
        <v>148</v>
      </c>
      <c r="C25" s="8">
        <f>SUM(C26:C35)</f>
        <v>10936</v>
      </c>
    </row>
    <row r="26" spans="1:3">
      <c r="A26" s="4">
        <v>2010301</v>
      </c>
      <c r="B26" s="9" t="s">
        <v>132</v>
      </c>
      <c r="C26" s="8">
        <v>87</v>
      </c>
    </row>
    <row r="27" spans="1:3">
      <c r="A27" s="4">
        <v>2010302</v>
      </c>
      <c r="B27" s="9" t="s">
        <v>133</v>
      </c>
      <c r="C27" s="8">
        <v>9672</v>
      </c>
    </row>
    <row r="28" hidden="1" spans="1:3">
      <c r="A28" s="4">
        <v>2010303</v>
      </c>
      <c r="B28" s="9" t="s">
        <v>134</v>
      </c>
      <c r="C28" s="8"/>
    </row>
    <row r="29" hidden="1" spans="1:3">
      <c r="A29" s="4">
        <v>2010304</v>
      </c>
      <c r="B29" s="9" t="s">
        <v>149</v>
      </c>
      <c r="C29" s="8"/>
    </row>
    <row r="30" hidden="1" spans="1:3">
      <c r="A30" s="4">
        <v>2010305</v>
      </c>
      <c r="B30" s="9" t="s">
        <v>981</v>
      </c>
      <c r="C30" s="8"/>
    </row>
    <row r="31" spans="1:3">
      <c r="A31" s="4">
        <v>2010306</v>
      </c>
      <c r="B31" s="9" t="s">
        <v>151</v>
      </c>
      <c r="C31" s="8">
        <v>782</v>
      </c>
    </row>
    <row r="32" spans="1:3">
      <c r="A32" s="4">
        <v>2010308</v>
      </c>
      <c r="B32" s="9" t="s">
        <v>152</v>
      </c>
      <c r="C32" s="8">
        <v>103</v>
      </c>
    </row>
    <row r="33" hidden="1" spans="1:3">
      <c r="A33" s="4">
        <v>2010309</v>
      </c>
      <c r="B33" s="9" t="s">
        <v>153</v>
      </c>
      <c r="C33" s="8"/>
    </row>
    <row r="34" spans="1:3">
      <c r="A34" s="4">
        <v>2010350</v>
      </c>
      <c r="B34" s="9" t="s">
        <v>141</v>
      </c>
      <c r="C34" s="8">
        <v>292</v>
      </c>
    </row>
    <row r="35" hidden="1" spans="1:3">
      <c r="A35" s="4">
        <v>2010399</v>
      </c>
      <c r="B35" s="9" t="s">
        <v>1325</v>
      </c>
      <c r="C35" s="8"/>
    </row>
    <row r="36" spans="1:3">
      <c r="A36" s="4">
        <v>20104</v>
      </c>
      <c r="B36" s="5" t="s">
        <v>155</v>
      </c>
      <c r="C36" s="8">
        <f>SUM(C37:C46)</f>
        <v>904</v>
      </c>
    </row>
    <row r="37" spans="1:3">
      <c r="A37" s="4">
        <v>2010401</v>
      </c>
      <c r="B37" s="9" t="s">
        <v>132</v>
      </c>
      <c r="C37" s="8">
        <v>21</v>
      </c>
    </row>
    <row r="38" spans="1:3">
      <c r="A38" s="4">
        <v>2010402</v>
      </c>
      <c r="B38" s="9" t="s">
        <v>133</v>
      </c>
      <c r="C38" s="8">
        <v>543</v>
      </c>
    </row>
    <row r="39" hidden="1" spans="1:3">
      <c r="A39" s="4">
        <v>2010403</v>
      </c>
      <c r="B39" s="9" t="s">
        <v>134</v>
      </c>
      <c r="C39" s="8"/>
    </row>
    <row r="40" hidden="1" spans="1:3">
      <c r="A40" s="4">
        <v>2010404</v>
      </c>
      <c r="B40" s="9" t="s">
        <v>156</v>
      </c>
      <c r="C40" s="8"/>
    </row>
    <row r="41" hidden="1" spans="1:3">
      <c r="A41" s="4">
        <v>2010405</v>
      </c>
      <c r="B41" s="9" t="s">
        <v>157</v>
      </c>
      <c r="C41" s="8"/>
    </row>
    <row r="42" hidden="1" spans="1:3">
      <c r="A42" s="4">
        <v>2010406</v>
      </c>
      <c r="B42" s="9" t="s">
        <v>158</v>
      </c>
      <c r="C42" s="8"/>
    </row>
    <row r="43" hidden="1" spans="1:3">
      <c r="A43" s="4">
        <v>2010407</v>
      </c>
      <c r="B43" s="9" t="s">
        <v>159</v>
      </c>
      <c r="C43" s="8"/>
    </row>
    <row r="44" hidden="1" spans="1:3">
      <c r="A44" s="4">
        <v>2010408</v>
      </c>
      <c r="B44" s="9" t="s">
        <v>160</v>
      </c>
      <c r="C44" s="8"/>
    </row>
    <row r="45" spans="1:3">
      <c r="A45" s="4">
        <v>2010450</v>
      </c>
      <c r="B45" s="9" t="s">
        <v>141</v>
      </c>
      <c r="C45" s="8">
        <v>340</v>
      </c>
    </row>
    <row r="46" hidden="1" spans="1:3">
      <c r="A46" s="4">
        <v>2010499</v>
      </c>
      <c r="B46" s="9" t="s">
        <v>161</v>
      </c>
      <c r="C46" s="8">
        <v>0</v>
      </c>
    </row>
    <row r="47" spans="1:3">
      <c r="A47" s="4">
        <v>20105</v>
      </c>
      <c r="B47" s="5" t="s">
        <v>162</v>
      </c>
      <c r="C47" s="8">
        <f>SUM(C48:C57)</f>
        <v>25</v>
      </c>
    </row>
    <row r="48" hidden="1" spans="1:3">
      <c r="A48" s="4">
        <v>2010501</v>
      </c>
      <c r="B48" s="9" t="s">
        <v>132</v>
      </c>
      <c r="C48" s="8"/>
    </row>
    <row r="49" hidden="1" spans="1:3">
      <c r="A49" s="4">
        <v>2010502</v>
      </c>
      <c r="B49" s="9" t="s">
        <v>133</v>
      </c>
      <c r="C49" s="8"/>
    </row>
    <row r="50" hidden="1" spans="1:3">
      <c r="A50" s="4">
        <v>2010503</v>
      </c>
      <c r="B50" s="9" t="s">
        <v>134</v>
      </c>
      <c r="C50" s="8"/>
    </row>
    <row r="51" hidden="1" spans="1:3">
      <c r="A51" s="4">
        <v>2010504</v>
      </c>
      <c r="B51" s="9" t="s">
        <v>163</v>
      </c>
      <c r="C51" s="8">
        <v>0</v>
      </c>
    </row>
    <row r="52" hidden="1" spans="1:3">
      <c r="A52" s="4">
        <v>2010505</v>
      </c>
      <c r="B52" s="9" t="s">
        <v>164</v>
      </c>
      <c r="C52" s="8">
        <v>0</v>
      </c>
    </row>
    <row r="53" hidden="1" spans="1:3">
      <c r="A53" s="4">
        <v>2010506</v>
      </c>
      <c r="B53" s="9" t="s">
        <v>165</v>
      </c>
      <c r="C53" s="8">
        <v>0</v>
      </c>
    </row>
    <row r="54" spans="1:3">
      <c r="A54" s="4">
        <v>2010507</v>
      </c>
      <c r="B54" s="9" t="s">
        <v>166</v>
      </c>
      <c r="C54" s="8">
        <v>25</v>
      </c>
    </row>
    <row r="55" hidden="1" spans="1:3">
      <c r="A55" s="4">
        <v>2010508</v>
      </c>
      <c r="B55" s="9" t="s">
        <v>167</v>
      </c>
      <c r="C55" s="8">
        <v>0</v>
      </c>
    </row>
    <row r="56" hidden="1" spans="1:3">
      <c r="A56" s="4">
        <v>2010550</v>
      </c>
      <c r="B56" s="9" t="s">
        <v>141</v>
      </c>
      <c r="C56" s="8">
        <v>0</v>
      </c>
    </row>
    <row r="57" hidden="1" spans="1:3">
      <c r="A57" s="4">
        <v>2010599</v>
      </c>
      <c r="B57" s="9" t="s">
        <v>168</v>
      </c>
      <c r="C57" s="8">
        <v>0</v>
      </c>
    </row>
    <row r="58" spans="1:3">
      <c r="A58" s="4">
        <v>20106</v>
      </c>
      <c r="B58" s="5" t="s">
        <v>169</v>
      </c>
      <c r="C58" s="8">
        <f>SUM(C59:C68)</f>
        <v>956</v>
      </c>
    </row>
    <row r="59" spans="1:3">
      <c r="A59" s="4">
        <v>2010601</v>
      </c>
      <c r="B59" s="9" t="s">
        <v>132</v>
      </c>
      <c r="C59" s="8">
        <v>26</v>
      </c>
    </row>
    <row r="60" spans="1:3">
      <c r="A60" s="4">
        <v>2010602</v>
      </c>
      <c r="B60" s="9" t="s">
        <v>133</v>
      </c>
      <c r="C60" s="8">
        <v>744</v>
      </c>
    </row>
    <row r="61" hidden="1" spans="1:3">
      <c r="A61" s="4">
        <v>2010603</v>
      </c>
      <c r="B61" s="9" t="s">
        <v>134</v>
      </c>
      <c r="C61" s="8"/>
    </row>
    <row r="62" hidden="1" spans="1:3">
      <c r="A62" s="4">
        <v>2010604</v>
      </c>
      <c r="B62" s="9" t="s">
        <v>170</v>
      </c>
      <c r="C62" s="8"/>
    </row>
    <row r="63" hidden="1" spans="1:3">
      <c r="A63" s="4">
        <v>2010605</v>
      </c>
      <c r="B63" s="9" t="s">
        <v>171</v>
      </c>
      <c r="C63" s="8"/>
    </row>
    <row r="64" hidden="1" spans="1:3">
      <c r="A64" s="4">
        <v>2010606</v>
      </c>
      <c r="B64" s="9" t="s">
        <v>172</v>
      </c>
      <c r="C64" s="8"/>
    </row>
    <row r="65" hidden="1" spans="1:3">
      <c r="A65" s="4">
        <v>2010607</v>
      </c>
      <c r="B65" s="9" t="s">
        <v>173</v>
      </c>
      <c r="C65" s="8"/>
    </row>
    <row r="66" hidden="1" spans="1:3">
      <c r="A66" s="4">
        <v>2010608</v>
      </c>
      <c r="B66" s="9" t="s">
        <v>174</v>
      </c>
      <c r="C66" s="8"/>
    </row>
    <row r="67" spans="1:3">
      <c r="A67" s="4">
        <v>2010650</v>
      </c>
      <c r="B67" s="9" t="s">
        <v>141</v>
      </c>
      <c r="C67" s="8">
        <v>186</v>
      </c>
    </row>
    <row r="68" hidden="1" spans="1:3">
      <c r="A68" s="4">
        <v>2010699</v>
      </c>
      <c r="B68" s="9" t="s">
        <v>175</v>
      </c>
      <c r="C68" s="8">
        <v>0</v>
      </c>
    </row>
    <row r="69" spans="1:3">
      <c r="A69" s="4">
        <v>20107</v>
      </c>
      <c r="B69" s="5" t="s">
        <v>176</v>
      </c>
      <c r="C69" s="8">
        <f>SUM(C70:C80)</f>
        <v>1923</v>
      </c>
    </row>
    <row r="70" hidden="1" spans="1:3">
      <c r="A70" s="4">
        <v>2010701</v>
      </c>
      <c r="B70" s="9" t="s">
        <v>132</v>
      </c>
      <c r="C70" s="8"/>
    </row>
    <row r="71" hidden="1" spans="1:3">
      <c r="A71" s="4">
        <v>2010702</v>
      </c>
      <c r="B71" s="9" t="s">
        <v>133</v>
      </c>
      <c r="C71" s="8">
        <v>0</v>
      </c>
    </row>
    <row r="72" hidden="1" spans="1:3">
      <c r="A72" s="4">
        <v>2010703</v>
      </c>
      <c r="B72" s="9" t="s">
        <v>134</v>
      </c>
      <c r="C72" s="8">
        <v>0</v>
      </c>
    </row>
    <row r="73" hidden="1" spans="1:3">
      <c r="A73" s="4">
        <v>2010704</v>
      </c>
      <c r="B73" s="9" t="s">
        <v>1326</v>
      </c>
      <c r="C73" s="8">
        <v>0</v>
      </c>
    </row>
    <row r="74" hidden="1" spans="1:3">
      <c r="A74" s="4">
        <v>2010705</v>
      </c>
      <c r="B74" s="9" t="s">
        <v>1327</v>
      </c>
      <c r="C74" s="8">
        <v>0</v>
      </c>
    </row>
    <row r="75" hidden="1" spans="1:3">
      <c r="A75" s="4">
        <v>2010706</v>
      </c>
      <c r="B75" s="9" t="s">
        <v>1328</v>
      </c>
      <c r="C75" s="8">
        <v>0</v>
      </c>
    </row>
    <row r="76" hidden="1" spans="1:3">
      <c r="A76" s="4">
        <v>2010707</v>
      </c>
      <c r="B76" s="9" t="s">
        <v>1329</v>
      </c>
      <c r="C76" s="8">
        <v>0</v>
      </c>
    </row>
    <row r="77" hidden="1" spans="1:3">
      <c r="A77" s="4">
        <v>2010708</v>
      </c>
      <c r="B77" s="9" t="s">
        <v>1330</v>
      </c>
      <c r="C77" s="8">
        <v>0</v>
      </c>
    </row>
    <row r="78" hidden="1" spans="1:3">
      <c r="A78" s="4">
        <v>2010709</v>
      </c>
      <c r="B78" s="9" t="s">
        <v>173</v>
      </c>
      <c r="C78" s="8">
        <v>0</v>
      </c>
    </row>
    <row r="79" hidden="1" spans="1:3">
      <c r="A79" s="4">
        <v>2010750</v>
      </c>
      <c r="B79" s="9" t="s">
        <v>141</v>
      </c>
      <c r="C79" s="8">
        <v>0</v>
      </c>
    </row>
    <row r="80" spans="1:3">
      <c r="A80" s="4">
        <v>2010799</v>
      </c>
      <c r="B80" s="9" t="s">
        <v>178</v>
      </c>
      <c r="C80" s="8">
        <v>1923</v>
      </c>
    </row>
    <row r="81" spans="1:3">
      <c r="A81" s="4">
        <v>20108</v>
      </c>
      <c r="B81" s="5" t="s">
        <v>179</v>
      </c>
      <c r="C81" s="8">
        <f>SUM(C82:C89)</f>
        <v>171</v>
      </c>
    </row>
    <row r="82" hidden="1" spans="1:3">
      <c r="A82" s="4">
        <v>2010801</v>
      </c>
      <c r="B82" s="9" t="s">
        <v>132</v>
      </c>
      <c r="C82" s="8"/>
    </row>
    <row r="83" spans="1:3">
      <c r="A83" s="4">
        <v>2010802</v>
      </c>
      <c r="B83" s="9" t="s">
        <v>133</v>
      </c>
      <c r="C83" s="8">
        <v>171</v>
      </c>
    </row>
    <row r="84" hidden="1" spans="1:3">
      <c r="A84" s="4">
        <v>2010803</v>
      </c>
      <c r="B84" s="9" t="s">
        <v>134</v>
      </c>
      <c r="C84" s="8"/>
    </row>
    <row r="85" hidden="1" spans="1:3">
      <c r="A85" s="4">
        <v>2010804</v>
      </c>
      <c r="B85" s="9" t="s">
        <v>180</v>
      </c>
      <c r="C85" s="8"/>
    </row>
    <row r="86" hidden="1" spans="1:3">
      <c r="A86" s="4">
        <v>2010805</v>
      </c>
      <c r="B86" s="9" t="s">
        <v>181</v>
      </c>
      <c r="C86" s="8"/>
    </row>
    <row r="87" hidden="1" spans="1:3">
      <c r="A87" s="4">
        <v>2010806</v>
      </c>
      <c r="B87" s="9" t="s">
        <v>173</v>
      </c>
      <c r="C87" s="8"/>
    </row>
    <row r="88" hidden="1" spans="1:3">
      <c r="A88" s="4">
        <v>2010850</v>
      </c>
      <c r="B88" s="9" t="s">
        <v>141</v>
      </c>
      <c r="C88" s="8"/>
    </row>
    <row r="89" hidden="1" spans="1:3">
      <c r="A89" s="4">
        <v>2010899</v>
      </c>
      <c r="B89" s="9" t="s">
        <v>182</v>
      </c>
      <c r="C89" s="8">
        <v>0</v>
      </c>
    </row>
    <row r="90" hidden="1" spans="1:3">
      <c r="A90" s="4">
        <v>20109</v>
      </c>
      <c r="B90" s="5" t="s">
        <v>183</v>
      </c>
      <c r="C90" s="8">
        <f>SUM(C91:C102)</f>
        <v>0</v>
      </c>
    </row>
    <row r="91" hidden="1" spans="1:3">
      <c r="A91" s="4">
        <v>2010901</v>
      </c>
      <c r="B91" s="9" t="s">
        <v>132</v>
      </c>
      <c r="C91" s="8">
        <v>0</v>
      </c>
    </row>
    <row r="92" hidden="1" spans="1:3">
      <c r="A92" s="4">
        <v>2010902</v>
      </c>
      <c r="B92" s="9" t="s">
        <v>133</v>
      </c>
      <c r="C92" s="8">
        <v>0</v>
      </c>
    </row>
    <row r="93" hidden="1" spans="1:3">
      <c r="A93" s="4">
        <v>2010903</v>
      </c>
      <c r="B93" s="9" t="s">
        <v>134</v>
      </c>
      <c r="C93" s="8">
        <v>0</v>
      </c>
    </row>
    <row r="94" hidden="1" spans="1:3">
      <c r="A94" s="4">
        <v>2010905</v>
      </c>
      <c r="B94" s="9" t="s">
        <v>184</v>
      </c>
      <c r="C94" s="8">
        <v>0</v>
      </c>
    </row>
    <row r="95" hidden="1" spans="1:3">
      <c r="A95" s="4">
        <v>2010907</v>
      </c>
      <c r="B95" s="9" t="s">
        <v>185</v>
      </c>
      <c r="C95" s="8">
        <v>0</v>
      </c>
    </row>
    <row r="96" hidden="1" spans="1:3">
      <c r="A96" s="4">
        <v>2010908</v>
      </c>
      <c r="B96" s="9" t="s">
        <v>173</v>
      </c>
      <c r="C96" s="8">
        <v>0</v>
      </c>
    </row>
    <row r="97" hidden="1" spans="1:3">
      <c r="A97" s="4">
        <v>2010909</v>
      </c>
      <c r="B97" s="9" t="s">
        <v>186</v>
      </c>
      <c r="C97" s="8">
        <v>0</v>
      </c>
    </row>
    <row r="98" hidden="1" spans="1:3">
      <c r="A98" s="4">
        <v>2010910</v>
      </c>
      <c r="B98" s="9" t="s">
        <v>187</v>
      </c>
      <c r="C98" s="8">
        <v>0</v>
      </c>
    </row>
    <row r="99" hidden="1" spans="1:3">
      <c r="A99" s="4">
        <v>2010911</v>
      </c>
      <c r="B99" s="9" t="s">
        <v>188</v>
      </c>
      <c r="C99" s="8">
        <v>0</v>
      </c>
    </row>
    <row r="100" hidden="1" spans="1:3">
      <c r="A100" s="4">
        <v>2010912</v>
      </c>
      <c r="B100" s="9" t="s">
        <v>189</v>
      </c>
      <c r="C100" s="8">
        <v>0</v>
      </c>
    </row>
    <row r="101" hidden="1" spans="1:3">
      <c r="A101" s="4">
        <v>2010950</v>
      </c>
      <c r="B101" s="9" t="s">
        <v>141</v>
      </c>
      <c r="C101" s="8">
        <v>0</v>
      </c>
    </row>
    <row r="102" hidden="1" spans="1:3">
      <c r="A102" s="4">
        <v>2010999</v>
      </c>
      <c r="B102" s="9" t="s">
        <v>190</v>
      </c>
      <c r="C102" s="8">
        <v>0</v>
      </c>
    </row>
    <row r="103" hidden="1" spans="1:3">
      <c r="A103" s="4">
        <v>20110</v>
      </c>
      <c r="B103" s="5" t="s">
        <v>1331</v>
      </c>
      <c r="C103" s="8">
        <f>SUM(C104:C112)</f>
        <v>0</v>
      </c>
    </row>
    <row r="104" hidden="1" spans="1:3">
      <c r="A104" s="4">
        <v>2011001</v>
      </c>
      <c r="B104" s="9" t="s">
        <v>132</v>
      </c>
      <c r="C104" s="8"/>
    </row>
    <row r="105" hidden="1" spans="1:3">
      <c r="A105" s="4">
        <v>2011002</v>
      </c>
      <c r="B105" s="9" t="s">
        <v>133</v>
      </c>
      <c r="C105" s="8">
        <v>0</v>
      </c>
    </row>
    <row r="106" hidden="1" spans="1:3">
      <c r="A106" s="4">
        <v>2011003</v>
      </c>
      <c r="B106" s="9" t="s">
        <v>134</v>
      </c>
      <c r="C106" s="8">
        <v>0</v>
      </c>
    </row>
    <row r="107" hidden="1" spans="1:3">
      <c r="A107" s="4">
        <v>2011004</v>
      </c>
      <c r="B107" s="9" t="s">
        <v>441</v>
      </c>
      <c r="C107" s="8">
        <v>0</v>
      </c>
    </row>
    <row r="108" hidden="1" spans="1:3">
      <c r="A108" s="4">
        <v>2011005</v>
      </c>
      <c r="B108" s="9" t="s">
        <v>442</v>
      </c>
      <c r="C108" s="8">
        <v>0</v>
      </c>
    </row>
    <row r="109" hidden="1" spans="1:3">
      <c r="A109" s="4">
        <v>2011007</v>
      </c>
      <c r="B109" s="9" t="s">
        <v>443</v>
      </c>
      <c r="C109" s="8">
        <v>0</v>
      </c>
    </row>
    <row r="110" hidden="1" spans="1:3">
      <c r="A110" s="4">
        <v>2011008</v>
      </c>
      <c r="B110" s="9" t="s">
        <v>444</v>
      </c>
      <c r="C110" s="8">
        <v>0</v>
      </c>
    </row>
    <row r="111" hidden="1" spans="1:3">
      <c r="A111" s="4">
        <v>2011050</v>
      </c>
      <c r="B111" s="9" t="s">
        <v>141</v>
      </c>
      <c r="C111" s="8"/>
    </row>
    <row r="112" hidden="1" spans="1:3">
      <c r="A112" s="4">
        <v>2011099</v>
      </c>
      <c r="B112" s="9" t="s">
        <v>1332</v>
      </c>
      <c r="C112" s="8">
        <v>0</v>
      </c>
    </row>
    <row r="113" spans="1:3">
      <c r="A113" s="4">
        <v>20111</v>
      </c>
      <c r="B113" s="5" t="s">
        <v>191</v>
      </c>
      <c r="C113" s="8">
        <f>SUM(C114:C121)</f>
        <v>122</v>
      </c>
    </row>
    <row r="114" spans="1:3">
      <c r="A114" s="4">
        <v>2011101</v>
      </c>
      <c r="B114" s="9" t="s">
        <v>132</v>
      </c>
      <c r="C114" s="8">
        <v>6</v>
      </c>
    </row>
    <row r="115" spans="1:3">
      <c r="A115" s="4">
        <v>2011102</v>
      </c>
      <c r="B115" s="9" t="s">
        <v>133</v>
      </c>
      <c r="C115" s="8">
        <v>26</v>
      </c>
    </row>
    <row r="116" hidden="1" spans="1:3">
      <c r="A116" s="4">
        <v>2011103</v>
      </c>
      <c r="B116" s="9" t="s">
        <v>134</v>
      </c>
      <c r="C116" s="8"/>
    </row>
    <row r="117" hidden="1" spans="1:3">
      <c r="A117" s="4">
        <v>2011104</v>
      </c>
      <c r="B117" s="9" t="s">
        <v>192</v>
      </c>
      <c r="C117" s="8"/>
    </row>
    <row r="118" hidden="1" spans="1:3">
      <c r="A118" s="4">
        <v>2011105</v>
      </c>
      <c r="B118" s="9" t="s">
        <v>193</v>
      </c>
      <c r="C118" s="8"/>
    </row>
    <row r="119" hidden="1" spans="1:3">
      <c r="A119" s="4">
        <v>2011106</v>
      </c>
      <c r="B119" s="9" t="s">
        <v>1333</v>
      </c>
      <c r="C119" s="8"/>
    </row>
    <row r="120" spans="1:3">
      <c r="A120" s="4">
        <v>2011150</v>
      </c>
      <c r="B120" s="9" t="s">
        <v>141</v>
      </c>
      <c r="C120" s="8">
        <v>90</v>
      </c>
    </row>
    <row r="121" hidden="1" spans="1:3">
      <c r="A121" s="4">
        <v>2011199</v>
      </c>
      <c r="B121" s="9" t="s">
        <v>195</v>
      </c>
      <c r="C121" s="8">
        <v>0</v>
      </c>
    </row>
    <row r="122" spans="1:3">
      <c r="A122" s="4">
        <v>20113</v>
      </c>
      <c r="B122" s="5" t="s">
        <v>196</v>
      </c>
      <c r="C122" s="8">
        <f>SUM(C123:C132)</f>
        <v>1271</v>
      </c>
    </row>
    <row r="123" spans="1:3">
      <c r="A123" s="4">
        <v>2011301</v>
      </c>
      <c r="B123" s="9" t="s">
        <v>132</v>
      </c>
      <c r="C123" s="8">
        <v>192</v>
      </c>
    </row>
    <row r="124" spans="1:3">
      <c r="A124" s="4">
        <v>2011302</v>
      </c>
      <c r="B124" s="9" t="s">
        <v>133</v>
      </c>
      <c r="C124" s="8">
        <v>102</v>
      </c>
    </row>
    <row r="125" hidden="1" spans="1:3">
      <c r="A125" s="4">
        <v>2011303</v>
      </c>
      <c r="B125" s="9" t="s">
        <v>134</v>
      </c>
      <c r="C125" s="8"/>
    </row>
    <row r="126" hidden="1" spans="1:3">
      <c r="A126" s="4">
        <v>2011304</v>
      </c>
      <c r="B126" s="9" t="s">
        <v>197</v>
      </c>
      <c r="C126" s="8"/>
    </row>
    <row r="127" hidden="1" spans="1:3">
      <c r="A127" s="4">
        <v>2011305</v>
      </c>
      <c r="B127" s="9" t="s">
        <v>198</v>
      </c>
      <c r="C127" s="8"/>
    </row>
    <row r="128" hidden="1" spans="1:3">
      <c r="A128" s="4">
        <v>2011306</v>
      </c>
      <c r="B128" s="9" t="s">
        <v>199</v>
      </c>
      <c r="C128" s="8"/>
    </row>
    <row r="129" hidden="1" spans="1:3">
      <c r="A129" s="4">
        <v>2011307</v>
      </c>
      <c r="B129" s="9" t="s">
        <v>200</v>
      </c>
      <c r="C129" s="8"/>
    </row>
    <row r="130" spans="1:3">
      <c r="A130" s="4">
        <v>2011308</v>
      </c>
      <c r="B130" s="9" t="s">
        <v>201</v>
      </c>
      <c r="C130" s="8">
        <v>314</v>
      </c>
    </row>
    <row r="131" spans="1:3">
      <c r="A131" s="4">
        <v>2011350</v>
      </c>
      <c r="B131" s="9" t="s">
        <v>141</v>
      </c>
      <c r="C131" s="8">
        <v>652</v>
      </c>
    </row>
    <row r="132" spans="1:3">
      <c r="A132" s="4">
        <v>2011399</v>
      </c>
      <c r="B132" s="9" t="s">
        <v>202</v>
      </c>
      <c r="C132" s="8">
        <v>11</v>
      </c>
    </row>
    <row r="133" hidden="1" spans="1:3">
      <c r="A133" s="4">
        <v>20114</v>
      </c>
      <c r="B133" s="5" t="s">
        <v>203</v>
      </c>
      <c r="C133" s="8">
        <f>SUM(C134:C146)</f>
        <v>0</v>
      </c>
    </row>
    <row r="134" hidden="1" spans="1:3">
      <c r="A134" s="4">
        <v>2011401</v>
      </c>
      <c r="B134" s="9" t="s">
        <v>132</v>
      </c>
      <c r="C134" s="8">
        <v>0</v>
      </c>
    </row>
    <row r="135" hidden="1" spans="1:3">
      <c r="A135" s="4">
        <v>2011402</v>
      </c>
      <c r="B135" s="9" t="s">
        <v>133</v>
      </c>
      <c r="C135" s="8">
        <v>0</v>
      </c>
    </row>
    <row r="136" hidden="1" spans="1:3">
      <c r="A136" s="4">
        <v>2011403</v>
      </c>
      <c r="B136" s="9" t="s">
        <v>134</v>
      </c>
      <c r="C136" s="8">
        <v>0</v>
      </c>
    </row>
    <row r="137" hidden="1" spans="1:3">
      <c r="A137" s="4">
        <v>2011404</v>
      </c>
      <c r="B137" s="9" t="s">
        <v>204</v>
      </c>
      <c r="C137" s="8">
        <v>0</v>
      </c>
    </row>
    <row r="138" hidden="1" spans="1:3">
      <c r="A138" s="4">
        <v>2011405</v>
      </c>
      <c r="B138" s="9" t="s">
        <v>1334</v>
      </c>
      <c r="C138" s="8">
        <v>0</v>
      </c>
    </row>
    <row r="139" hidden="1" spans="1:3">
      <c r="A139" s="4">
        <v>2011406</v>
      </c>
      <c r="B139" s="9" t="s">
        <v>1335</v>
      </c>
      <c r="C139" s="8">
        <v>0</v>
      </c>
    </row>
    <row r="140" hidden="1" spans="1:3">
      <c r="A140" s="4">
        <v>2011407</v>
      </c>
      <c r="B140" s="9" t="s">
        <v>1336</v>
      </c>
      <c r="C140" s="8">
        <v>0</v>
      </c>
    </row>
    <row r="141" hidden="1" spans="1:3">
      <c r="A141" s="4">
        <v>2011408</v>
      </c>
      <c r="B141" s="9" t="s">
        <v>1337</v>
      </c>
      <c r="C141" s="8">
        <v>0</v>
      </c>
    </row>
    <row r="142" hidden="1" spans="1:3">
      <c r="A142" s="4">
        <v>2011409</v>
      </c>
      <c r="B142" s="9" t="s">
        <v>207</v>
      </c>
      <c r="C142" s="8">
        <v>0</v>
      </c>
    </row>
    <row r="143" hidden="1" spans="1:3">
      <c r="A143" s="4">
        <v>2011410</v>
      </c>
      <c r="B143" s="9" t="s">
        <v>208</v>
      </c>
      <c r="C143" s="8">
        <v>0</v>
      </c>
    </row>
    <row r="144" hidden="1" spans="1:3">
      <c r="A144" s="4">
        <v>2011411</v>
      </c>
      <c r="B144" s="9" t="s">
        <v>209</v>
      </c>
      <c r="C144" s="8">
        <v>0</v>
      </c>
    </row>
    <row r="145" hidden="1" spans="1:3">
      <c r="A145" s="4">
        <v>2011450</v>
      </c>
      <c r="B145" s="9" t="s">
        <v>141</v>
      </c>
      <c r="C145" s="8">
        <v>0</v>
      </c>
    </row>
    <row r="146" hidden="1" spans="1:3">
      <c r="A146" s="4">
        <v>2011499</v>
      </c>
      <c r="B146" s="9" t="s">
        <v>210</v>
      </c>
      <c r="C146" s="8">
        <v>0</v>
      </c>
    </row>
    <row r="147" hidden="1" spans="1:3">
      <c r="A147" s="4">
        <v>20123</v>
      </c>
      <c r="B147" s="5" t="s">
        <v>211</v>
      </c>
      <c r="C147" s="8">
        <f>SUM(C148:C153)</f>
        <v>0</v>
      </c>
    </row>
    <row r="148" hidden="1" spans="1:3">
      <c r="A148" s="4">
        <v>2012301</v>
      </c>
      <c r="B148" s="9" t="s">
        <v>132</v>
      </c>
      <c r="C148" s="8">
        <v>0</v>
      </c>
    </row>
    <row r="149" hidden="1" spans="1:3">
      <c r="A149" s="4">
        <v>2012302</v>
      </c>
      <c r="B149" s="9" t="s">
        <v>133</v>
      </c>
      <c r="C149" s="8">
        <v>0</v>
      </c>
    </row>
    <row r="150" hidden="1" spans="1:3">
      <c r="A150" s="4">
        <v>2012303</v>
      </c>
      <c r="B150" s="9" t="s">
        <v>134</v>
      </c>
      <c r="C150" s="8">
        <v>0</v>
      </c>
    </row>
    <row r="151" hidden="1" spans="1:3">
      <c r="A151" s="4">
        <v>2012304</v>
      </c>
      <c r="B151" s="9" t="s">
        <v>212</v>
      </c>
      <c r="C151" s="8">
        <v>0</v>
      </c>
    </row>
    <row r="152" hidden="1" spans="1:3">
      <c r="A152" s="4">
        <v>2012350</v>
      </c>
      <c r="B152" s="9" t="s">
        <v>141</v>
      </c>
      <c r="C152" s="8">
        <v>0</v>
      </c>
    </row>
    <row r="153" hidden="1" spans="1:3">
      <c r="A153" s="4">
        <v>2012399</v>
      </c>
      <c r="B153" s="9" t="s">
        <v>213</v>
      </c>
      <c r="C153" s="8">
        <v>0</v>
      </c>
    </row>
    <row r="154" hidden="1" spans="1:3">
      <c r="A154" s="4">
        <v>20125</v>
      </c>
      <c r="B154" s="5" t="s">
        <v>214</v>
      </c>
      <c r="C154" s="8">
        <f>SUM(C155:C161)</f>
        <v>0</v>
      </c>
    </row>
    <row r="155" hidden="1" spans="1:3">
      <c r="A155" s="4">
        <v>2012501</v>
      </c>
      <c r="B155" s="9" t="s">
        <v>132</v>
      </c>
      <c r="C155" s="8">
        <v>0</v>
      </c>
    </row>
    <row r="156" hidden="1" spans="1:3">
      <c r="A156" s="4">
        <v>2012502</v>
      </c>
      <c r="B156" s="9" t="s">
        <v>133</v>
      </c>
      <c r="C156" s="8">
        <v>0</v>
      </c>
    </row>
    <row r="157" hidden="1" spans="1:3">
      <c r="A157" s="4">
        <v>2012503</v>
      </c>
      <c r="B157" s="9" t="s">
        <v>134</v>
      </c>
      <c r="C157" s="8">
        <v>0</v>
      </c>
    </row>
    <row r="158" hidden="1" spans="1:3">
      <c r="A158" s="4">
        <v>2012504</v>
      </c>
      <c r="B158" s="9" t="s">
        <v>215</v>
      </c>
      <c r="C158" s="8">
        <v>0</v>
      </c>
    </row>
    <row r="159" hidden="1" spans="1:3">
      <c r="A159" s="4">
        <v>2012505</v>
      </c>
      <c r="B159" s="9" t="s">
        <v>216</v>
      </c>
      <c r="C159" s="8">
        <v>0</v>
      </c>
    </row>
    <row r="160" hidden="1" spans="1:3">
      <c r="A160" s="4">
        <v>2012550</v>
      </c>
      <c r="B160" s="9" t="s">
        <v>141</v>
      </c>
      <c r="C160" s="8">
        <v>0</v>
      </c>
    </row>
    <row r="161" hidden="1" spans="1:3">
      <c r="A161" s="4">
        <v>2012599</v>
      </c>
      <c r="B161" s="9" t="s">
        <v>217</v>
      </c>
      <c r="C161" s="8">
        <v>0</v>
      </c>
    </row>
    <row r="162" hidden="1" spans="1:3">
      <c r="A162" s="4">
        <v>20126</v>
      </c>
      <c r="B162" s="5" t="s">
        <v>218</v>
      </c>
      <c r="C162" s="8">
        <f>SUM(C163:C167)</f>
        <v>0</v>
      </c>
    </row>
    <row r="163" hidden="1" spans="1:3">
      <c r="A163" s="4">
        <v>2012601</v>
      </c>
      <c r="B163" s="9" t="s">
        <v>132</v>
      </c>
      <c r="C163" s="8"/>
    </row>
    <row r="164" hidden="1" spans="1:3">
      <c r="A164" s="4">
        <v>2012602</v>
      </c>
      <c r="B164" s="9" t="s">
        <v>133</v>
      </c>
      <c r="C164" s="8">
        <v>0</v>
      </c>
    </row>
    <row r="165" hidden="1" spans="1:3">
      <c r="A165" s="4">
        <v>2012603</v>
      </c>
      <c r="B165" s="9" t="s">
        <v>134</v>
      </c>
      <c r="C165" s="8">
        <v>0</v>
      </c>
    </row>
    <row r="166" hidden="1" spans="1:3">
      <c r="A166" s="4">
        <v>2012604</v>
      </c>
      <c r="B166" s="9" t="s">
        <v>219</v>
      </c>
      <c r="C166" s="8">
        <v>0</v>
      </c>
    </row>
    <row r="167" hidden="1" spans="1:3">
      <c r="A167" s="4">
        <v>2012699</v>
      </c>
      <c r="B167" s="9" t="s">
        <v>220</v>
      </c>
      <c r="C167" s="8">
        <v>0</v>
      </c>
    </row>
    <row r="168" hidden="1" spans="1:3">
      <c r="A168" s="4">
        <v>20128</v>
      </c>
      <c r="B168" s="5" t="s">
        <v>221</v>
      </c>
      <c r="C168" s="8">
        <f>SUM(C169:C174)</f>
        <v>0</v>
      </c>
    </row>
    <row r="169" hidden="1" spans="1:3">
      <c r="A169" s="4">
        <v>2012801</v>
      </c>
      <c r="B169" s="9" t="s">
        <v>132</v>
      </c>
      <c r="C169" s="8">
        <v>0</v>
      </c>
    </row>
    <row r="170" hidden="1" spans="1:3">
      <c r="A170" s="4">
        <v>2012802</v>
      </c>
      <c r="B170" s="9" t="s">
        <v>133</v>
      </c>
      <c r="C170" s="8">
        <v>0</v>
      </c>
    </row>
    <row r="171" hidden="1" spans="1:3">
      <c r="A171" s="4">
        <v>2012803</v>
      </c>
      <c r="B171" s="9" t="s">
        <v>134</v>
      </c>
      <c r="C171" s="8">
        <v>0</v>
      </c>
    </row>
    <row r="172" hidden="1" spans="1:3">
      <c r="A172" s="4">
        <v>2012804</v>
      </c>
      <c r="B172" s="9" t="s">
        <v>146</v>
      </c>
      <c r="C172" s="8">
        <v>0</v>
      </c>
    </row>
    <row r="173" hidden="1" spans="1:3">
      <c r="A173" s="4">
        <v>2012850</v>
      </c>
      <c r="B173" s="9" t="s">
        <v>141</v>
      </c>
      <c r="C173" s="8">
        <v>0</v>
      </c>
    </row>
    <row r="174" hidden="1" spans="1:3">
      <c r="A174" s="4">
        <v>2012899</v>
      </c>
      <c r="B174" s="9" t="s">
        <v>222</v>
      </c>
      <c r="C174" s="8">
        <v>0</v>
      </c>
    </row>
    <row r="175" spans="1:3">
      <c r="A175" s="4">
        <v>20129</v>
      </c>
      <c r="B175" s="5" t="s">
        <v>223</v>
      </c>
      <c r="C175" s="8">
        <f>SUM(C176:C181)</f>
        <v>9</v>
      </c>
    </row>
    <row r="176" hidden="1" spans="1:3">
      <c r="A176" s="4">
        <v>2012901</v>
      </c>
      <c r="B176" s="9" t="s">
        <v>132</v>
      </c>
      <c r="C176" s="8"/>
    </row>
    <row r="177" spans="1:3">
      <c r="A177" s="4">
        <v>2012902</v>
      </c>
      <c r="B177" s="9" t="s">
        <v>133</v>
      </c>
      <c r="C177" s="8">
        <v>9</v>
      </c>
    </row>
    <row r="178" hidden="1" spans="1:3">
      <c r="A178" s="4">
        <v>2012903</v>
      </c>
      <c r="B178" s="9" t="s">
        <v>134</v>
      </c>
      <c r="C178" s="8">
        <v>0</v>
      </c>
    </row>
    <row r="179" hidden="1" spans="1:3">
      <c r="A179" s="4">
        <v>2012906</v>
      </c>
      <c r="B179" s="9" t="s">
        <v>224</v>
      </c>
      <c r="C179" s="8">
        <v>0</v>
      </c>
    </row>
    <row r="180" hidden="1" spans="1:3">
      <c r="A180" s="4">
        <v>2012950</v>
      </c>
      <c r="B180" s="9" t="s">
        <v>141</v>
      </c>
      <c r="C180" s="8"/>
    </row>
    <row r="181" hidden="1" spans="1:3">
      <c r="A181" s="4">
        <v>2012999</v>
      </c>
      <c r="B181" s="9" t="s">
        <v>225</v>
      </c>
      <c r="C181" s="8">
        <v>0</v>
      </c>
    </row>
    <row r="182" spans="1:3">
      <c r="A182" s="4">
        <v>20131</v>
      </c>
      <c r="B182" s="5" t="s">
        <v>1338</v>
      </c>
      <c r="C182" s="8">
        <f>SUM(C183:C188)</f>
        <v>377</v>
      </c>
    </row>
    <row r="183" spans="1:3">
      <c r="A183" s="4">
        <v>2013101</v>
      </c>
      <c r="B183" s="9" t="s">
        <v>132</v>
      </c>
      <c r="C183" s="8">
        <v>93</v>
      </c>
    </row>
    <row r="184" hidden="1" spans="1:3">
      <c r="A184" s="4">
        <v>2013102</v>
      </c>
      <c r="B184" s="9" t="s">
        <v>133</v>
      </c>
      <c r="C184" s="8"/>
    </row>
    <row r="185" hidden="1" spans="1:3">
      <c r="A185" s="4">
        <v>2013103</v>
      </c>
      <c r="B185" s="9" t="s">
        <v>134</v>
      </c>
      <c r="C185" s="8">
        <v>0</v>
      </c>
    </row>
    <row r="186" hidden="1" spans="1:3">
      <c r="A186" s="4">
        <v>2013105</v>
      </c>
      <c r="B186" s="9" t="s">
        <v>227</v>
      </c>
      <c r="C186" s="8">
        <v>0</v>
      </c>
    </row>
    <row r="187" spans="1:3">
      <c r="A187" s="4">
        <v>2013150</v>
      </c>
      <c r="B187" s="9" t="s">
        <v>141</v>
      </c>
      <c r="C187" s="8">
        <v>229</v>
      </c>
    </row>
    <row r="188" spans="1:3">
      <c r="A188" s="4">
        <v>2013199</v>
      </c>
      <c r="B188" s="9" t="s">
        <v>1339</v>
      </c>
      <c r="C188" s="8">
        <v>55</v>
      </c>
    </row>
    <row r="189" spans="1:3">
      <c r="A189" s="4">
        <v>20132</v>
      </c>
      <c r="B189" s="5" t="s">
        <v>229</v>
      </c>
      <c r="C189" s="8">
        <f>SUM(C190:C195)</f>
        <v>45</v>
      </c>
    </row>
    <row r="190" spans="1:3">
      <c r="A190" s="4">
        <v>2013201</v>
      </c>
      <c r="B190" s="9" t="s">
        <v>132</v>
      </c>
      <c r="C190" s="8">
        <v>8</v>
      </c>
    </row>
    <row r="191" spans="1:3">
      <c r="A191" s="4">
        <v>2013202</v>
      </c>
      <c r="B191" s="9" t="s">
        <v>133</v>
      </c>
      <c r="C191" s="8">
        <v>25</v>
      </c>
    </row>
    <row r="192" hidden="1" spans="1:3">
      <c r="A192" s="4">
        <v>2013203</v>
      </c>
      <c r="B192" s="9" t="s">
        <v>134</v>
      </c>
      <c r="C192" s="8"/>
    </row>
    <row r="193" hidden="1" spans="1:3">
      <c r="A193" s="4">
        <v>2013204</v>
      </c>
      <c r="B193" s="9" t="s">
        <v>230</v>
      </c>
      <c r="C193" s="8"/>
    </row>
    <row r="194" spans="1:3">
      <c r="A194" s="4">
        <v>2013250</v>
      </c>
      <c r="B194" s="9" t="s">
        <v>141</v>
      </c>
      <c r="C194" s="8">
        <v>12</v>
      </c>
    </row>
    <row r="195" hidden="1" spans="1:3">
      <c r="A195" s="4">
        <v>2013299</v>
      </c>
      <c r="B195" s="9" t="s">
        <v>231</v>
      </c>
      <c r="C195" s="8">
        <v>0</v>
      </c>
    </row>
    <row r="196" spans="1:3">
      <c r="A196" s="4">
        <v>20133</v>
      </c>
      <c r="B196" s="5" t="s">
        <v>232</v>
      </c>
      <c r="C196" s="8">
        <f>SUM(C197:C201)</f>
        <v>996</v>
      </c>
    </row>
    <row r="197" spans="1:3">
      <c r="A197" s="4">
        <v>2013301</v>
      </c>
      <c r="B197" s="9" t="s">
        <v>132</v>
      </c>
      <c r="C197" s="8">
        <v>1</v>
      </c>
    </row>
    <row r="198" spans="1:3">
      <c r="A198" s="4">
        <v>2013302</v>
      </c>
      <c r="B198" s="9" t="s">
        <v>133</v>
      </c>
      <c r="C198" s="8">
        <v>992</v>
      </c>
    </row>
    <row r="199" hidden="1" spans="1:3">
      <c r="A199" s="4">
        <v>2013303</v>
      </c>
      <c r="B199" s="9" t="s">
        <v>134</v>
      </c>
      <c r="C199" s="8"/>
    </row>
    <row r="200" spans="1:3">
      <c r="A200" s="4">
        <v>2013350</v>
      </c>
      <c r="B200" s="9" t="s">
        <v>141</v>
      </c>
      <c r="C200" s="8">
        <v>3</v>
      </c>
    </row>
    <row r="201" hidden="1" spans="1:3">
      <c r="A201" s="4">
        <v>2013399</v>
      </c>
      <c r="B201" s="9" t="s">
        <v>234</v>
      </c>
      <c r="C201" s="8"/>
    </row>
    <row r="202" spans="1:3">
      <c r="A202" s="4">
        <v>20134</v>
      </c>
      <c r="B202" s="5" t="s">
        <v>235</v>
      </c>
      <c r="C202" s="8">
        <f>SUM(C203:C209)</f>
        <v>13</v>
      </c>
    </row>
    <row r="203" spans="1:3">
      <c r="A203" s="4">
        <v>2013401</v>
      </c>
      <c r="B203" s="9" t="s">
        <v>132</v>
      </c>
      <c r="C203" s="8">
        <v>8</v>
      </c>
    </row>
    <row r="204" hidden="1" spans="1:3">
      <c r="A204" s="4">
        <v>2013402</v>
      </c>
      <c r="B204" s="9" t="s">
        <v>133</v>
      </c>
      <c r="C204" s="8"/>
    </row>
    <row r="205" hidden="1" spans="1:3">
      <c r="A205" s="4">
        <v>2013403</v>
      </c>
      <c r="B205" s="9" t="s">
        <v>134</v>
      </c>
      <c r="C205" s="8"/>
    </row>
    <row r="206" hidden="1" spans="1:3">
      <c r="A206" s="4">
        <v>2013404</v>
      </c>
      <c r="B206" s="9" t="s">
        <v>236</v>
      </c>
      <c r="C206" s="8"/>
    </row>
    <row r="207" hidden="1" spans="1:3">
      <c r="A207" s="4">
        <v>2013405</v>
      </c>
      <c r="B207" s="9" t="s">
        <v>237</v>
      </c>
      <c r="C207" s="8"/>
    </row>
    <row r="208" spans="1:3">
      <c r="A208" s="4">
        <v>2013450</v>
      </c>
      <c r="B208" s="9" t="s">
        <v>141</v>
      </c>
      <c r="C208" s="8">
        <v>5</v>
      </c>
    </row>
    <row r="209" hidden="1" spans="1:3">
      <c r="A209" s="4">
        <v>2013499</v>
      </c>
      <c r="B209" s="9" t="s">
        <v>238</v>
      </c>
      <c r="C209" s="8">
        <v>0</v>
      </c>
    </row>
    <row r="210" hidden="1" spans="1:3">
      <c r="A210" s="4">
        <v>20135</v>
      </c>
      <c r="B210" s="5" t="s">
        <v>239</v>
      </c>
      <c r="C210" s="8">
        <f>SUM(C211:C215)</f>
        <v>0</v>
      </c>
    </row>
    <row r="211" hidden="1" spans="1:3">
      <c r="A211" s="4">
        <v>2013501</v>
      </c>
      <c r="B211" s="9" t="s">
        <v>132</v>
      </c>
      <c r="C211" s="8">
        <v>0</v>
      </c>
    </row>
    <row r="212" hidden="1" spans="1:3">
      <c r="A212" s="4">
        <v>2013502</v>
      </c>
      <c r="B212" s="9" t="s">
        <v>133</v>
      </c>
      <c r="C212" s="8">
        <v>0</v>
      </c>
    </row>
    <row r="213" hidden="1" spans="1:3">
      <c r="A213" s="4">
        <v>2013503</v>
      </c>
      <c r="B213" s="9" t="s">
        <v>134</v>
      </c>
      <c r="C213" s="8">
        <v>0</v>
      </c>
    </row>
    <row r="214" hidden="1" spans="1:3">
      <c r="A214" s="4">
        <v>2013550</v>
      </c>
      <c r="B214" s="9" t="s">
        <v>141</v>
      </c>
      <c r="C214" s="8">
        <v>0</v>
      </c>
    </row>
    <row r="215" hidden="1" spans="1:3">
      <c r="A215" s="4">
        <v>2013599</v>
      </c>
      <c r="B215" s="9" t="s">
        <v>240</v>
      </c>
      <c r="C215" s="8">
        <v>0</v>
      </c>
    </row>
    <row r="216" hidden="1" spans="1:3">
      <c r="A216" s="4">
        <v>20136</v>
      </c>
      <c r="B216" s="5" t="s">
        <v>241</v>
      </c>
      <c r="C216" s="8">
        <f>SUM(C217:C221)</f>
        <v>0</v>
      </c>
    </row>
    <row r="217" hidden="1" spans="1:3">
      <c r="A217" s="4">
        <v>2013601</v>
      </c>
      <c r="B217" s="9" t="s">
        <v>132</v>
      </c>
      <c r="C217" s="8">
        <v>0</v>
      </c>
    </row>
    <row r="218" hidden="1" spans="1:3">
      <c r="A218" s="4">
        <v>2013602</v>
      </c>
      <c r="B218" s="9" t="s">
        <v>133</v>
      </c>
      <c r="C218" s="8">
        <v>0</v>
      </c>
    </row>
    <row r="219" hidden="1" spans="1:3">
      <c r="A219" s="4">
        <v>2013603</v>
      </c>
      <c r="B219" s="9" t="s">
        <v>134</v>
      </c>
      <c r="C219" s="8">
        <v>0</v>
      </c>
    </row>
    <row r="220" hidden="1" spans="1:3">
      <c r="A220" s="4">
        <v>2013650</v>
      </c>
      <c r="B220" s="9" t="s">
        <v>141</v>
      </c>
      <c r="C220" s="8">
        <v>0</v>
      </c>
    </row>
    <row r="221" hidden="1" spans="1:3">
      <c r="A221" s="4">
        <v>2013699</v>
      </c>
      <c r="B221" s="9" t="s">
        <v>242</v>
      </c>
      <c r="C221" s="8">
        <v>0</v>
      </c>
    </row>
    <row r="222" hidden="1" spans="1:3">
      <c r="A222" s="4">
        <v>20137</v>
      </c>
      <c r="B222" s="5" t="s">
        <v>243</v>
      </c>
      <c r="C222" s="8">
        <f>SUM(C223:C227)</f>
        <v>0</v>
      </c>
    </row>
    <row r="223" hidden="1" spans="1:3">
      <c r="A223" s="4">
        <v>2013701</v>
      </c>
      <c r="B223" s="9" t="s">
        <v>132</v>
      </c>
      <c r="C223" s="8">
        <v>0</v>
      </c>
    </row>
    <row r="224" hidden="1" spans="1:3">
      <c r="A224" s="4">
        <v>2013702</v>
      </c>
      <c r="B224" s="9" t="s">
        <v>133</v>
      </c>
      <c r="C224" s="8">
        <v>0</v>
      </c>
    </row>
    <row r="225" hidden="1" spans="1:3">
      <c r="A225" s="4">
        <v>2013703</v>
      </c>
      <c r="B225" s="9" t="s">
        <v>134</v>
      </c>
      <c r="C225" s="8">
        <v>0</v>
      </c>
    </row>
    <row r="226" hidden="1" spans="1:3">
      <c r="A226" s="4">
        <v>2013750</v>
      </c>
      <c r="B226" s="9" t="s">
        <v>141</v>
      </c>
      <c r="C226" s="8">
        <v>0</v>
      </c>
    </row>
    <row r="227" hidden="1" spans="1:3">
      <c r="A227" s="4">
        <v>2013799</v>
      </c>
      <c r="B227" s="9" t="s">
        <v>245</v>
      </c>
      <c r="C227" s="8">
        <v>0</v>
      </c>
    </row>
    <row r="228" spans="1:3">
      <c r="A228" s="4">
        <v>20138</v>
      </c>
      <c r="B228" s="5" t="s">
        <v>246</v>
      </c>
      <c r="C228" s="8">
        <f>SUM(C229:C244)</f>
        <v>92</v>
      </c>
    </row>
    <row r="229" spans="1:3">
      <c r="A229" s="4">
        <v>2013801</v>
      </c>
      <c r="B229" s="9" t="s">
        <v>132</v>
      </c>
      <c r="C229" s="8">
        <v>74</v>
      </c>
    </row>
    <row r="230" hidden="1" spans="1:3">
      <c r="A230" s="4">
        <v>2013802</v>
      </c>
      <c r="B230" s="9" t="s">
        <v>133</v>
      </c>
      <c r="C230" s="8">
        <v>0</v>
      </c>
    </row>
    <row r="231" hidden="1" spans="1:3">
      <c r="A231" s="4">
        <v>2013803</v>
      </c>
      <c r="B231" s="9" t="s">
        <v>134</v>
      </c>
      <c r="C231" s="8">
        <v>0</v>
      </c>
    </row>
    <row r="232" hidden="1" spans="1:3">
      <c r="A232" s="4">
        <v>2013804</v>
      </c>
      <c r="B232" s="9" t="s">
        <v>1340</v>
      </c>
      <c r="C232" s="8">
        <v>0</v>
      </c>
    </row>
    <row r="233" hidden="1" spans="1:3">
      <c r="A233" s="4">
        <v>2013805</v>
      </c>
      <c r="B233" s="9" t="s">
        <v>1341</v>
      </c>
      <c r="C233" s="8">
        <v>0</v>
      </c>
    </row>
    <row r="234" hidden="1" spans="1:3">
      <c r="A234" s="4">
        <v>2013806</v>
      </c>
      <c r="B234" s="9" t="s">
        <v>1342</v>
      </c>
      <c r="C234" s="8">
        <v>0</v>
      </c>
    </row>
    <row r="235" hidden="1" spans="1:3">
      <c r="A235" s="4">
        <v>2013807</v>
      </c>
      <c r="B235" s="9" t="s">
        <v>1343</v>
      </c>
      <c r="C235" s="8">
        <v>0</v>
      </c>
    </row>
    <row r="236" hidden="1" spans="1:3">
      <c r="A236" s="4">
        <v>2013808</v>
      </c>
      <c r="B236" s="9" t="s">
        <v>173</v>
      </c>
      <c r="C236" s="8">
        <v>0</v>
      </c>
    </row>
    <row r="237" hidden="1" spans="1:3">
      <c r="A237" s="4">
        <v>2013809</v>
      </c>
      <c r="B237" s="9" t="s">
        <v>1344</v>
      </c>
      <c r="C237" s="8">
        <v>0</v>
      </c>
    </row>
    <row r="238" hidden="1" spans="1:3">
      <c r="A238" s="4">
        <v>2013810</v>
      </c>
      <c r="B238" s="9" t="s">
        <v>1345</v>
      </c>
      <c r="C238" s="8">
        <v>0</v>
      </c>
    </row>
    <row r="239" hidden="1" spans="1:3">
      <c r="A239" s="4">
        <v>2013811</v>
      </c>
      <c r="B239" s="9" t="s">
        <v>1346</v>
      </c>
      <c r="C239" s="8">
        <v>0</v>
      </c>
    </row>
    <row r="240" hidden="1" spans="1:3">
      <c r="A240" s="4">
        <v>2013812</v>
      </c>
      <c r="B240" s="9" t="s">
        <v>250</v>
      </c>
      <c r="C240" s="8">
        <v>0</v>
      </c>
    </row>
    <row r="241" hidden="1" spans="1:3">
      <c r="A241" s="4">
        <v>2013813</v>
      </c>
      <c r="B241" s="9" t="s">
        <v>251</v>
      </c>
      <c r="C241" s="8">
        <v>0</v>
      </c>
    </row>
    <row r="242" hidden="1" spans="1:3">
      <c r="A242" s="4">
        <v>2013814</v>
      </c>
      <c r="B242" s="9" t="s">
        <v>252</v>
      </c>
      <c r="C242" s="8">
        <v>0</v>
      </c>
    </row>
    <row r="243" spans="1:3">
      <c r="A243" s="4">
        <v>2013850</v>
      </c>
      <c r="B243" s="9" t="s">
        <v>141</v>
      </c>
      <c r="C243" s="8">
        <v>18</v>
      </c>
    </row>
    <row r="244" hidden="1" spans="1:3">
      <c r="A244" s="4">
        <v>2013899</v>
      </c>
      <c r="B244" s="9" t="s">
        <v>255</v>
      </c>
      <c r="C244" s="8">
        <v>0</v>
      </c>
    </row>
    <row r="245" hidden="1" spans="1:3">
      <c r="A245" s="4">
        <v>20199</v>
      </c>
      <c r="B245" s="5" t="s">
        <v>256</v>
      </c>
      <c r="C245" s="8">
        <f>SUM(C246:C247)</f>
        <v>0</v>
      </c>
    </row>
    <row r="246" hidden="1" spans="1:3">
      <c r="A246" s="4">
        <v>2019901</v>
      </c>
      <c r="B246" s="9" t="s">
        <v>257</v>
      </c>
      <c r="C246" s="8">
        <v>0</v>
      </c>
    </row>
    <row r="247" hidden="1" spans="1:3">
      <c r="A247" s="4">
        <v>2019999</v>
      </c>
      <c r="B247" s="9" t="s">
        <v>258</v>
      </c>
      <c r="C247" s="8"/>
    </row>
    <row r="248" hidden="1" spans="1:3">
      <c r="A248" s="4">
        <v>202</v>
      </c>
      <c r="B248" s="5" t="s">
        <v>259</v>
      </c>
      <c r="C248" s="8">
        <f>C249+C256+C259+C262+C268+C272+C274+C279+C285</f>
        <v>0</v>
      </c>
    </row>
    <row r="249" hidden="1" spans="1:3">
      <c r="A249" s="4">
        <v>20201</v>
      </c>
      <c r="B249" s="5" t="s">
        <v>1347</v>
      </c>
      <c r="C249" s="8">
        <f>SUM(C250:C255)</f>
        <v>0</v>
      </c>
    </row>
    <row r="250" hidden="1" spans="1:3">
      <c r="A250" s="4">
        <v>2020101</v>
      </c>
      <c r="B250" s="9" t="s">
        <v>132</v>
      </c>
      <c r="C250" s="8">
        <v>0</v>
      </c>
    </row>
    <row r="251" hidden="1" spans="1:3">
      <c r="A251" s="4">
        <v>2020102</v>
      </c>
      <c r="B251" s="9" t="s">
        <v>133</v>
      </c>
      <c r="C251" s="8">
        <v>0</v>
      </c>
    </row>
    <row r="252" hidden="1" spans="1:3">
      <c r="A252" s="4">
        <v>2020103</v>
      </c>
      <c r="B252" s="9" t="s">
        <v>134</v>
      </c>
      <c r="C252" s="8">
        <v>0</v>
      </c>
    </row>
    <row r="253" hidden="1" spans="1:3">
      <c r="A253" s="4">
        <v>2020104</v>
      </c>
      <c r="B253" s="9" t="s">
        <v>227</v>
      </c>
      <c r="C253" s="8">
        <v>0</v>
      </c>
    </row>
    <row r="254" hidden="1" spans="1:3">
      <c r="A254" s="4">
        <v>2020150</v>
      </c>
      <c r="B254" s="9" t="s">
        <v>141</v>
      </c>
      <c r="C254" s="8">
        <v>0</v>
      </c>
    </row>
    <row r="255" hidden="1" spans="1:3">
      <c r="A255" s="4">
        <v>2020199</v>
      </c>
      <c r="B255" s="9" t="s">
        <v>1348</v>
      </c>
      <c r="C255" s="8">
        <v>0</v>
      </c>
    </row>
    <row r="256" hidden="1" spans="1:3">
      <c r="A256" s="4">
        <v>20202</v>
      </c>
      <c r="B256" s="5" t="s">
        <v>1349</v>
      </c>
      <c r="C256" s="8">
        <f>SUM(C257:C258)</f>
        <v>0</v>
      </c>
    </row>
    <row r="257" hidden="1" spans="1:3">
      <c r="A257" s="4">
        <v>2020201</v>
      </c>
      <c r="B257" s="9" t="s">
        <v>1350</v>
      </c>
      <c r="C257" s="8">
        <v>0</v>
      </c>
    </row>
    <row r="258" hidden="1" spans="1:3">
      <c r="A258" s="4">
        <v>2020202</v>
      </c>
      <c r="B258" s="9" t="s">
        <v>1351</v>
      </c>
      <c r="C258" s="8">
        <v>0</v>
      </c>
    </row>
    <row r="259" hidden="1" spans="1:3">
      <c r="A259" s="4">
        <v>20203</v>
      </c>
      <c r="B259" s="5" t="s">
        <v>1352</v>
      </c>
      <c r="C259" s="8">
        <f>SUM(C260:C261)</f>
        <v>0</v>
      </c>
    </row>
    <row r="260" hidden="1" spans="1:3">
      <c r="A260" s="4">
        <v>2020304</v>
      </c>
      <c r="B260" s="9" t="s">
        <v>1353</v>
      </c>
      <c r="C260" s="8">
        <v>0</v>
      </c>
    </row>
    <row r="261" hidden="1" spans="1:3">
      <c r="A261" s="4">
        <v>2020306</v>
      </c>
      <c r="B261" s="9" t="s">
        <v>1354</v>
      </c>
      <c r="C261" s="8">
        <v>0</v>
      </c>
    </row>
    <row r="262" hidden="1" spans="1:3">
      <c r="A262" s="4">
        <v>20204</v>
      </c>
      <c r="B262" s="5" t="s">
        <v>1355</v>
      </c>
      <c r="C262" s="8">
        <f>SUM(C263:C267)</f>
        <v>0</v>
      </c>
    </row>
    <row r="263" hidden="1" spans="1:3">
      <c r="A263" s="4">
        <v>2020401</v>
      </c>
      <c r="B263" s="9" t="s">
        <v>1356</v>
      </c>
      <c r="C263" s="8">
        <v>0</v>
      </c>
    </row>
    <row r="264" hidden="1" spans="1:3">
      <c r="A264" s="4">
        <v>2020402</v>
      </c>
      <c r="B264" s="9" t="s">
        <v>1357</v>
      </c>
      <c r="C264" s="8">
        <v>0</v>
      </c>
    </row>
    <row r="265" hidden="1" spans="1:3">
      <c r="A265" s="4">
        <v>2020403</v>
      </c>
      <c r="B265" s="9" t="s">
        <v>1358</v>
      </c>
      <c r="C265" s="8">
        <v>0</v>
      </c>
    </row>
    <row r="266" hidden="1" spans="1:3">
      <c r="A266" s="4">
        <v>2020404</v>
      </c>
      <c r="B266" s="9" t="s">
        <v>1359</v>
      </c>
      <c r="C266" s="8">
        <v>0</v>
      </c>
    </row>
    <row r="267" hidden="1" spans="1:3">
      <c r="A267" s="4">
        <v>2020499</v>
      </c>
      <c r="B267" s="9" t="s">
        <v>1360</v>
      </c>
      <c r="C267" s="8">
        <v>0</v>
      </c>
    </row>
    <row r="268" hidden="1" spans="1:3">
      <c r="A268" s="4">
        <v>20205</v>
      </c>
      <c r="B268" s="5" t="s">
        <v>260</v>
      </c>
      <c r="C268" s="8">
        <f>SUM(C269:C271)</f>
        <v>0</v>
      </c>
    </row>
    <row r="269" hidden="1" spans="1:3">
      <c r="A269" s="4">
        <v>2020503</v>
      </c>
      <c r="B269" s="9" t="s">
        <v>261</v>
      </c>
      <c r="C269" s="8">
        <v>0</v>
      </c>
    </row>
    <row r="270" hidden="1" spans="1:3">
      <c r="A270" s="4">
        <v>2020504</v>
      </c>
      <c r="B270" s="9" t="s">
        <v>262</v>
      </c>
      <c r="C270" s="8">
        <v>0</v>
      </c>
    </row>
    <row r="271" hidden="1" spans="1:3">
      <c r="A271" s="4">
        <v>2020599</v>
      </c>
      <c r="B271" s="9" t="s">
        <v>264</v>
      </c>
      <c r="C271" s="8">
        <v>0</v>
      </c>
    </row>
    <row r="272" hidden="1" spans="1:3">
      <c r="A272" s="4">
        <v>20206</v>
      </c>
      <c r="B272" s="5" t="s">
        <v>265</v>
      </c>
      <c r="C272" s="8">
        <f>C273</f>
        <v>0</v>
      </c>
    </row>
    <row r="273" hidden="1" spans="1:3">
      <c r="A273" s="4">
        <v>2020601</v>
      </c>
      <c r="B273" s="9" t="s">
        <v>266</v>
      </c>
      <c r="C273" s="8">
        <v>0</v>
      </c>
    </row>
    <row r="274" hidden="1" spans="1:3">
      <c r="A274" s="4">
        <v>20207</v>
      </c>
      <c r="B274" s="5" t="s">
        <v>1361</v>
      </c>
      <c r="C274" s="8">
        <f>SUM(C275:C278)</f>
        <v>0</v>
      </c>
    </row>
    <row r="275" hidden="1" spans="1:3">
      <c r="A275" s="4">
        <v>2020701</v>
      </c>
      <c r="B275" s="9" t="s">
        <v>1362</v>
      </c>
      <c r="C275" s="8">
        <v>0</v>
      </c>
    </row>
    <row r="276" hidden="1" spans="1:3">
      <c r="A276" s="4">
        <v>2020702</v>
      </c>
      <c r="B276" s="9" t="s">
        <v>1363</v>
      </c>
      <c r="C276" s="8">
        <v>0</v>
      </c>
    </row>
    <row r="277" hidden="1" spans="1:3">
      <c r="A277" s="4">
        <v>2020703</v>
      </c>
      <c r="B277" s="9" t="s">
        <v>1364</v>
      </c>
      <c r="C277" s="8">
        <v>0</v>
      </c>
    </row>
    <row r="278" hidden="1" spans="1:3">
      <c r="A278" s="4">
        <v>2020799</v>
      </c>
      <c r="B278" s="9" t="s">
        <v>1365</v>
      </c>
      <c r="C278" s="8">
        <v>0</v>
      </c>
    </row>
    <row r="279" hidden="1" spans="1:3">
      <c r="A279" s="4">
        <v>20208</v>
      </c>
      <c r="B279" s="5" t="s">
        <v>1366</v>
      </c>
      <c r="C279" s="8">
        <f>SUM(C280:C284)</f>
        <v>0</v>
      </c>
    </row>
    <row r="280" hidden="1" spans="1:3">
      <c r="A280" s="4">
        <v>2020801</v>
      </c>
      <c r="B280" s="9" t="s">
        <v>132</v>
      </c>
      <c r="C280" s="8">
        <v>0</v>
      </c>
    </row>
    <row r="281" hidden="1" spans="1:3">
      <c r="A281" s="4">
        <v>2020802</v>
      </c>
      <c r="B281" s="9" t="s">
        <v>133</v>
      </c>
      <c r="C281" s="8">
        <v>0</v>
      </c>
    </row>
    <row r="282" hidden="1" spans="1:3">
      <c r="A282" s="4">
        <v>2020803</v>
      </c>
      <c r="B282" s="9" t="s">
        <v>134</v>
      </c>
      <c r="C282" s="8">
        <v>0</v>
      </c>
    </row>
    <row r="283" hidden="1" spans="1:3">
      <c r="A283" s="4">
        <v>2020850</v>
      </c>
      <c r="B283" s="9" t="s">
        <v>141</v>
      </c>
      <c r="C283" s="8">
        <v>0</v>
      </c>
    </row>
    <row r="284" hidden="1" spans="1:3">
      <c r="A284" s="4">
        <v>2020899</v>
      </c>
      <c r="B284" s="9" t="s">
        <v>1367</v>
      </c>
      <c r="C284" s="8">
        <v>0</v>
      </c>
    </row>
    <row r="285" hidden="1" spans="1:3">
      <c r="A285" s="4">
        <v>20299</v>
      </c>
      <c r="B285" s="5" t="s">
        <v>267</v>
      </c>
      <c r="C285" s="8">
        <f>C286</f>
        <v>0</v>
      </c>
    </row>
    <row r="286" hidden="1" spans="1:3">
      <c r="A286" s="4">
        <v>2029901</v>
      </c>
      <c r="B286" s="9" t="s">
        <v>268</v>
      </c>
      <c r="C286" s="8">
        <v>0</v>
      </c>
    </row>
    <row r="287" hidden="1" spans="1:3">
      <c r="A287" s="4">
        <v>203</v>
      </c>
      <c r="B287" s="5" t="s">
        <v>269</v>
      </c>
      <c r="C287" s="8">
        <f>SUM(C288,C290,C292,C294,C304)</f>
        <v>0</v>
      </c>
    </row>
    <row r="288" hidden="1" spans="1:3">
      <c r="A288" s="4">
        <v>20301</v>
      </c>
      <c r="B288" s="5" t="s">
        <v>1368</v>
      </c>
      <c r="C288" s="8">
        <f>C289</f>
        <v>0</v>
      </c>
    </row>
    <row r="289" hidden="1" spans="1:3">
      <c r="A289" s="4">
        <v>2030101</v>
      </c>
      <c r="B289" s="9" t="s">
        <v>271</v>
      </c>
      <c r="C289" s="8">
        <v>0</v>
      </c>
    </row>
    <row r="290" hidden="1" spans="1:3">
      <c r="A290" s="4">
        <v>20304</v>
      </c>
      <c r="B290" s="5" t="s">
        <v>274</v>
      </c>
      <c r="C290" s="8">
        <f>C291</f>
        <v>0</v>
      </c>
    </row>
    <row r="291" hidden="1" spans="1:3">
      <c r="A291" s="4">
        <v>2030401</v>
      </c>
      <c r="B291" s="9" t="s">
        <v>275</v>
      </c>
      <c r="C291" s="8">
        <v>0</v>
      </c>
    </row>
    <row r="292" hidden="1" spans="1:3">
      <c r="A292" s="4">
        <v>20305</v>
      </c>
      <c r="B292" s="5" t="s">
        <v>276</v>
      </c>
      <c r="C292" s="8">
        <f>C293</f>
        <v>0</v>
      </c>
    </row>
    <row r="293" hidden="1" spans="1:3">
      <c r="A293" s="4">
        <v>2030501</v>
      </c>
      <c r="B293" s="9" t="s">
        <v>277</v>
      </c>
      <c r="C293" s="8">
        <v>0</v>
      </c>
    </row>
    <row r="294" hidden="1" spans="1:3">
      <c r="A294" s="4">
        <v>20306</v>
      </c>
      <c r="B294" s="5" t="s">
        <v>278</v>
      </c>
      <c r="C294" s="8">
        <f>SUM(C295:C303)</f>
        <v>0</v>
      </c>
    </row>
    <row r="295" hidden="1" spans="1:3">
      <c r="A295" s="4">
        <v>2030601</v>
      </c>
      <c r="B295" s="9" t="s">
        <v>279</v>
      </c>
      <c r="C295" s="8">
        <v>0</v>
      </c>
    </row>
    <row r="296" hidden="1" spans="1:3">
      <c r="A296" s="4">
        <v>2030602</v>
      </c>
      <c r="B296" s="9" t="s">
        <v>280</v>
      </c>
      <c r="C296" s="8">
        <v>0</v>
      </c>
    </row>
    <row r="297" hidden="1" spans="1:3">
      <c r="A297" s="4">
        <v>2030603</v>
      </c>
      <c r="B297" s="9" t="s">
        <v>281</v>
      </c>
      <c r="C297" s="8">
        <v>0</v>
      </c>
    </row>
    <row r="298" hidden="1" spans="1:3">
      <c r="A298" s="4">
        <v>2030604</v>
      </c>
      <c r="B298" s="9" t="s">
        <v>282</v>
      </c>
      <c r="C298" s="8">
        <v>0</v>
      </c>
    </row>
    <row r="299" hidden="1" spans="1:3">
      <c r="A299" s="4">
        <v>2030605</v>
      </c>
      <c r="B299" s="9" t="s">
        <v>1369</v>
      </c>
      <c r="C299" s="8">
        <v>0</v>
      </c>
    </row>
    <row r="300" hidden="1" spans="1:3">
      <c r="A300" s="4">
        <v>2030606</v>
      </c>
      <c r="B300" s="9" t="s">
        <v>272</v>
      </c>
      <c r="C300" s="8">
        <v>0</v>
      </c>
    </row>
    <row r="301" hidden="1" spans="1:3">
      <c r="A301" s="4">
        <v>2030607</v>
      </c>
      <c r="B301" s="9" t="s">
        <v>283</v>
      </c>
      <c r="C301" s="8"/>
    </row>
    <row r="302" hidden="1" spans="1:3">
      <c r="A302" s="4">
        <v>2030608</v>
      </c>
      <c r="B302" s="9" t="s">
        <v>284</v>
      </c>
      <c r="C302" s="8">
        <v>0</v>
      </c>
    </row>
    <row r="303" hidden="1" spans="1:3">
      <c r="A303" s="4">
        <v>2030699</v>
      </c>
      <c r="B303" s="9" t="s">
        <v>285</v>
      </c>
      <c r="C303" s="8">
        <v>0</v>
      </c>
    </row>
    <row r="304" hidden="1" spans="1:3">
      <c r="A304" s="4">
        <v>20399</v>
      </c>
      <c r="B304" s="5" t="s">
        <v>286</v>
      </c>
      <c r="C304" s="8">
        <f>C305</f>
        <v>0</v>
      </c>
    </row>
    <row r="305" hidden="1" spans="1:3">
      <c r="A305" s="4">
        <v>2039901</v>
      </c>
      <c r="B305" s="9" t="s">
        <v>287</v>
      </c>
      <c r="C305" s="8">
        <v>0</v>
      </c>
    </row>
    <row r="306" spans="1:3">
      <c r="A306" s="4">
        <v>204</v>
      </c>
      <c r="B306" s="5" t="s">
        <v>1370</v>
      </c>
      <c r="C306" s="8">
        <f>C307+C310+C319+C326+C334+C343+C359+C369+C379+C387+C393</f>
        <v>3294</v>
      </c>
    </row>
    <row r="307" spans="1:3">
      <c r="A307" s="4">
        <v>20401</v>
      </c>
      <c r="B307" s="5" t="s">
        <v>1371</v>
      </c>
      <c r="C307" s="8">
        <f>SUM(C308:C309)</f>
        <v>750</v>
      </c>
    </row>
    <row r="308" spans="1:3">
      <c r="A308" s="4">
        <v>2040101</v>
      </c>
      <c r="B308" s="9" t="s">
        <v>1372</v>
      </c>
      <c r="C308" s="8">
        <v>750</v>
      </c>
    </row>
    <row r="309" hidden="1" spans="1:3">
      <c r="A309" s="4">
        <v>2040199</v>
      </c>
      <c r="B309" s="9" t="s">
        <v>1373</v>
      </c>
      <c r="C309" s="8">
        <v>0</v>
      </c>
    </row>
    <row r="310" hidden="1" spans="1:3">
      <c r="A310" s="4">
        <v>20402</v>
      </c>
      <c r="B310" s="5" t="s">
        <v>1374</v>
      </c>
      <c r="C310" s="8">
        <f>SUM(C311:C318)</f>
        <v>0</v>
      </c>
    </row>
    <row r="311" hidden="1" spans="1:3">
      <c r="A311" s="4">
        <v>2040201</v>
      </c>
      <c r="B311" s="9" t="s">
        <v>132</v>
      </c>
      <c r="C311" s="8"/>
    </row>
    <row r="312" hidden="1" spans="1:3">
      <c r="A312" s="4">
        <v>2040202</v>
      </c>
      <c r="B312" s="9" t="s">
        <v>133</v>
      </c>
      <c r="C312" s="8"/>
    </row>
    <row r="313" hidden="1" spans="1:3">
      <c r="A313" s="4">
        <v>2040203</v>
      </c>
      <c r="B313" s="9" t="s">
        <v>134</v>
      </c>
      <c r="C313" s="8"/>
    </row>
    <row r="314" hidden="1" spans="1:3">
      <c r="A314" s="4">
        <v>2040219</v>
      </c>
      <c r="B314" s="9" t="s">
        <v>173</v>
      </c>
      <c r="C314" s="8"/>
    </row>
    <row r="315" hidden="1" spans="1:3">
      <c r="A315" s="4">
        <v>2040220</v>
      </c>
      <c r="B315" s="9" t="s">
        <v>1375</v>
      </c>
      <c r="C315" s="8"/>
    </row>
    <row r="316" hidden="1" spans="1:3">
      <c r="A316" s="4">
        <v>2040221</v>
      </c>
      <c r="B316" s="9" t="s">
        <v>1376</v>
      </c>
      <c r="C316" s="8"/>
    </row>
    <row r="317" hidden="1" spans="1:3">
      <c r="A317" s="4">
        <v>2040250</v>
      </c>
      <c r="B317" s="9" t="s">
        <v>141</v>
      </c>
      <c r="C317" s="8"/>
    </row>
    <row r="318" hidden="1" spans="1:3">
      <c r="A318" s="4">
        <v>2040299</v>
      </c>
      <c r="B318" s="9" t="s">
        <v>1377</v>
      </c>
      <c r="C318" s="8"/>
    </row>
    <row r="319" hidden="1" spans="1:3">
      <c r="A319" s="4">
        <v>20403</v>
      </c>
      <c r="B319" s="5" t="s">
        <v>1378</v>
      </c>
      <c r="C319" s="8">
        <f>SUM(C320:C325)</f>
        <v>0</v>
      </c>
    </row>
    <row r="320" hidden="1" spans="1:3">
      <c r="A320" s="4">
        <v>2040301</v>
      </c>
      <c r="B320" s="9" t="s">
        <v>132</v>
      </c>
      <c r="C320" s="8">
        <v>0</v>
      </c>
    </row>
    <row r="321" hidden="1" spans="1:3">
      <c r="A321" s="4">
        <v>2040302</v>
      </c>
      <c r="B321" s="9" t="s">
        <v>133</v>
      </c>
      <c r="C321" s="8">
        <v>0</v>
      </c>
    </row>
    <row r="322" hidden="1" spans="1:3">
      <c r="A322" s="4">
        <v>2040303</v>
      </c>
      <c r="B322" s="9" t="s">
        <v>134</v>
      </c>
      <c r="C322" s="8">
        <v>0</v>
      </c>
    </row>
    <row r="323" hidden="1" spans="1:3">
      <c r="A323" s="4">
        <v>2040304</v>
      </c>
      <c r="B323" s="9" t="s">
        <v>1379</v>
      </c>
      <c r="C323" s="8">
        <v>0</v>
      </c>
    </row>
    <row r="324" hidden="1" spans="1:3">
      <c r="A324" s="4">
        <v>2040350</v>
      </c>
      <c r="B324" s="9" t="s">
        <v>141</v>
      </c>
      <c r="C324" s="8">
        <v>0</v>
      </c>
    </row>
    <row r="325" hidden="1" spans="1:3">
      <c r="A325" s="4">
        <v>2040399</v>
      </c>
      <c r="B325" s="9" t="s">
        <v>1380</v>
      </c>
      <c r="C325" s="8">
        <v>0</v>
      </c>
    </row>
    <row r="326" spans="1:3">
      <c r="A326" s="4">
        <v>20404</v>
      </c>
      <c r="B326" s="5" t="s">
        <v>1381</v>
      </c>
      <c r="C326" s="8">
        <f>SUM(C327:C333)</f>
        <v>21</v>
      </c>
    </row>
    <row r="327" hidden="1" spans="1:3">
      <c r="A327" s="4">
        <v>2040401</v>
      </c>
      <c r="B327" s="9" t="s">
        <v>132</v>
      </c>
      <c r="C327" s="8">
        <v>0</v>
      </c>
    </row>
    <row r="328" hidden="1" spans="1:3">
      <c r="A328" s="4">
        <v>2040402</v>
      </c>
      <c r="B328" s="9" t="s">
        <v>133</v>
      </c>
      <c r="C328" s="8">
        <v>0</v>
      </c>
    </row>
    <row r="329" hidden="1" spans="1:3">
      <c r="A329" s="4">
        <v>2040403</v>
      </c>
      <c r="B329" s="9" t="s">
        <v>134</v>
      </c>
      <c r="C329" s="8">
        <v>0</v>
      </c>
    </row>
    <row r="330" hidden="1" spans="1:3">
      <c r="A330" s="4">
        <v>2040409</v>
      </c>
      <c r="B330" s="9" t="s">
        <v>1382</v>
      </c>
      <c r="C330" s="8">
        <v>0</v>
      </c>
    </row>
    <row r="331" hidden="1" spans="1:3">
      <c r="A331" s="4">
        <v>2040410</v>
      </c>
      <c r="B331" s="9" t="s">
        <v>1383</v>
      </c>
      <c r="C331" s="8">
        <v>0</v>
      </c>
    </row>
    <row r="332" hidden="1" spans="1:3">
      <c r="A332" s="4">
        <v>2040450</v>
      </c>
      <c r="B332" s="9" t="s">
        <v>141</v>
      </c>
      <c r="C332" s="8">
        <v>0</v>
      </c>
    </row>
    <row r="333" spans="1:3">
      <c r="A333" s="4">
        <v>2040499</v>
      </c>
      <c r="B333" s="9" t="s">
        <v>1384</v>
      </c>
      <c r="C333" s="8">
        <v>21</v>
      </c>
    </row>
    <row r="334" spans="1:3">
      <c r="A334" s="4">
        <v>20405</v>
      </c>
      <c r="B334" s="5" t="s">
        <v>1385</v>
      </c>
      <c r="C334" s="8">
        <f>SUM(C335:C342)</f>
        <v>32</v>
      </c>
    </row>
    <row r="335" hidden="1" spans="1:3">
      <c r="A335" s="4">
        <v>2040501</v>
      </c>
      <c r="B335" s="9" t="s">
        <v>132</v>
      </c>
      <c r="C335" s="8">
        <v>0</v>
      </c>
    </row>
    <row r="336" spans="1:3">
      <c r="A336" s="4">
        <v>2040502</v>
      </c>
      <c r="B336" s="9" t="s">
        <v>133</v>
      </c>
      <c r="C336" s="8">
        <v>5</v>
      </c>
    </row>
    <row r="337" hidden="1" spans="1:3">
      <c r="A337" s="4">
        <v>2040503</v>
      </c>
      <c r="B337" s="9" t="s">
        <v>134</v>
      </c>
      <c r="C337" s="8">
        <v>0</v>
      </c>
    </row>
    <row r="338" hidden="1" spans="1:3">
      <c r="A338" s="4">
        <v>2040504</v>
      </c>
      <c r="B338" s="9" t="s">
        <v>1386</v>
      </c>
      <c r="C338" s="8">
        <v>0</v>
      </c>
    </row>
    <row r="339" hidden="1" spans="1:3">
      <c r="A339" s="4">
        <v>2040505</v>
      </c>
      <c r="B339" s="9" t="s">
        <v>1387</v>
      </c>
      <c r="C339" s="8">
        <v>0</v>
      </c>
    </row>
    <row r="340" hidden="1" spans="1:3">
      <c r="A340" s="4">
        <v>2040506</v>
      </c>
      <c r="B340" s="9" t="s">
        <v>1388</v>
      </c>
      <c r="C340" s="8">
        <v>0</v>
      </c>
    </row>
    <row r="341" spans="1:3">
      <c r="A341" s="4">
        <v>2040550</v>
      </c>
      <c r="B341" s="9" t="s">
        <v>141</v>
      </c>
      <c r="C341" s="8">
        <v>5</v>
      </c>
    </row>
    <row r="342" spans="1:3">
      <c r="A342" s="4">
        <v>2040599</v>
      </c>
      <c r="B342" s="9" t="s">
        <v>1389</v>
      </c>
      <c r="C342" s="8">
        <v>22</v>
      </c>
    </row>
    <row r="343" spans="1:3">
      <c r="A343" s="4">
        <v>20406</v>
      </c>
      <c r="B343" s="5" t="s">
        <v>1390</v>
      </c>
      <c r="C343" s="8">
        <f>SUM(C344:C358)</f>
        <v>9</v>
      </c>
    </row>
    <row r="344" spans="1:3">
      <c r="A344" s="4">
        <v>2040601</v>
      </c>
      <c r="B344" s="9" t="s">
        <v>132</v>
      </c>
      <c r="C344" s="8">
        <v>2</v>
      </c>
    </row>
    <row r="345" spans="1:3">
      <c r="A345" s="4">
        <v>2040602</v>
      </c>
      <c r="B345" s="9" t="s">
        <v>133</v>
      </c>
      <c r="C345" s="8">
        <v>7</v>
      </c>
    </row>
    <row r="346" hidden="1" spans="1:3">
      <c r="A346" s="4">
        <v>2040603</v>
      </c>
      <c r="B346" s="9" t="s">
        <v>134</v>
      </c>
      <c r="C346" s="8"/>
    </row>
    <row r="347" hidden="1" spans="1:3">
      <c r="A347" s="4">
        <v>2040604</v>
      </c>
      <c r="B347" s="9" t="s">
        <v>1391</v>
      </c>
      <c r="C347" s="8"/>
    </row>
    <row r="348" hidden="1" spans="1:3">
      <c r="A348" s="4">
        <v>2040605</v>
      </c>
      <c r="B348" s="9" t="s">
        <v>1392</v>
      </c>
      <c r="C348" s="8">
        <v>0</v>
      </c>
    </row>
    <row r="349" hidden="1" spans="1:3">
      <c r="A349" s="4">
        <v>2040606</v>
      </c>
      <c r="B349" s="9" t="s">
        <v>1393</v>
      </c>
      <c r="C349" s="8">
        <v>0</v>
      </c>
    </row>
    <row r="350" hidden="1" spans="1:3">
      <c r="A350" s="4">
        <v>2040607</v>
      </c>
      <c r="B350" s="9" t="s">
        <v>1394</v>
      </c>
      <c r="C350" s="8">
        <v>0</v>
      </c>
    </row>
    <row r="351" hidden="1" spans="1:3">
      <c r="A351" s="4">
        <v>2040608</v>
      </c>
      <c r="B351" s="9" t="s">
        <v>1395</v>
      </c>
      <c r="C351" s="8">
        <v>0</v>
      </c>
    </row>
    <row r="352" hidden="1" spans="1:3">
      <c r="A352" s="4">
        <v>2040609</v>
      </c>
      <c r="B352" s="9" t="s">
        <v>1396</v>
      </c>
      <c r="C352" s="8">
        <v>0</v>
      </c>
    </row>
    <row r="353" hidden="1" spans="1:3">
      <c r="A353" s="4">
        <v>2040610</v>
      </c>
      <c r="B353" s="9" t="s">
        <v>1397</v>
      </c>
      <c r="C353" s="8">
        <v>0</v>
      </c>
    </row>
    <row r="354" hidden="1" spans="1:3">
      <c r="A354" s="4">
        <v>2040611</v>
      </c>
      <c r="B354" s="9" t="s">
        <v>1398</v>
      </c>
      <c r="C354" s="8">
        <v>0</v>
      </c>
    </row>
    <row r="355" hidden="1" spans="1:3">
      <c r="A355" s="4">
        <v>2040612</v>
      </c>
      <c r="B355" s="9" t="s">
        <v>1399</v>
      </c>
      <c r="C355" s="8">
        <v>0</v>
      </c>
    </row>
    <row r="356" hidden="1" spans="1:3">
      <c r="A356" s="4">
        <v>2040613</v>
      </c>
      <c r="B356" s="9" t="s">
        <v>173</v>
      </c>
      <c r="C356" s="8">
        <v>0</v>
      </c>
    </row>
    <row r="357" hidden="1" spans="1:3">
      <c r="A357" s="4">
        <v>2040650</v>
      </c>
      <c r="B357" s="9" t="s">
        <v>141</v>
      </c>
      <c r="C357" s="8"/>
    </row>
    <row r="358" hidden="1" spans="1:3">
      <c r="A358" s="4">
        <v>2040699</v>
      </c>
      <c r="B358" s="9" t="s">
        <v>1400</v>
      </c>
      <c r="C358" s="8">
        <v>0</v>
      </c>
    </row>
    <row r="359" hidden="1" spans="1:3">
      <c r="A359" s="4">
        <v>20407</v>
      </c>
      <c r="B359" s="5" t="s">
        <v>1401</v>
      </c>
      <c r="C359" s="8">
        <f>SUM(C360:C368)</f>
        <v>0</v>
      </c>
    </row>
    <row r="360" hidden="1" spans="1:3">
      <c r="A360" s="4">
        <v>2040701</v>
      </c>
      <c r="B360" s="9" t="s">
        <v>132</v>
      </c>
      <c r="C360" s="8">
        <v>0</v>
      </c>
    </row>
    <row r="361" hidden="1" spans="1:3">
      <c r="A361" s="4">
        <v>2040702</v>
      </c>
      <c r="B361" s="9" t="s">
        <v>133</v>
      </c>
      <c r="C361" s="8">
        <v>0</v>
      </c>
    </row>
    <row r="362" hidden="1" spans="1:3">
      <c r="A362" s="4">
        <v>2040703</v>
      </c>
      <c r="B362" s="9" t="s">
        <v>134</v>
      </c>
      <c r="C362" s="8">
        <v>0</v>
      </c>
    </row>
    <row r="363" hidden="1" spans="1:3">
      <c r="A363" s="4">
        <v>2040704</v>
      </c>
      <c r="B363" s="9" t="s">
        <v>1402</v>
      </c>
      <c r="C363" s="8">
        <v>0</v>
      </c>
    </row>
    <row r="364" hidden="1" spans="1:3">
      <c r="A364" s="4">
        <v>2040705</v>
      </c>
      <c r="B364" s="9" t="s">
        <v>1403</v>
      </c>
      <c r="C364" s="8">
        <v>0</v>
      </c>
    </row>
    <row r="365" hidden="1" spans="1:3">
      <c r="A365" s="4">
        <v>2040706</v>
      </c>
      <c r="B365" s="9" t="s">
        <v>1404</v>
      </c>
      <c r="C365" s="8">
        <v>0</v>
      </c>
    </row>
    <row r="366" hidden="1" spans="1:3">
      <c r="A366" s="4">
        <v>2040707</v>
      </c>
      <c r="B366" s="9" t="s">
        <v>173</v>
      </c>
      <c r="C366" s="8">
        <v>0</v>
      </c>
    </row>
    <row r="367" hidden="1" spans="1:3">
      <c r="A367" s="4">
        <v>2040750</v>
      </c>
      <c r="B367" s="9" t="s">
        <v>141</v>
      </c>
      <c r="C367" s="8">
        <v>0</v>
      </c>
    </row>
    <row r="368" hidden="1" spans="1:3">
      <c r="A368" s="4">
        <v>2040799</v>
      </c>
      <c r="B368" s="9" t="s">
        <v>1405</v>
      </c>
      <c r="C368" s="8">
        <v>0</v>
      </c>
    </row>
    <row r="369" hidden="1" spans="1:3">
      <c r="A369" s="4">
        <v>20408</v>
      </c>
      <c r="B369" s="5" t="s">
        <v>1406</v>
      </c>
      <c r="C369" s="8">
        <f>SUM(C370:C378)</f>
        <v>0</v>
      </c>
    </row>
    <row r="370" hidden="1" spans="1:3">
      <c r="A370" s="4">
        <v>2040801</v>
      </c>
      <c r="B370" s="9" t="s">
        <v>132</v>
      </c>
      <c r="C370" s="8">
        <v>0</v>
      </c>
    </row>
    <row r="371" hidden="1" spans="1:3">
      <c r="A371" s="4">
        <v>2040802</v>
      </c>
      <c r="B371" s="9" t="s">
        <v>133</v>
      </c>
      <c r="C371" s="8">
        <v>0</v>
      </c>
    </row>
    <row r="372" hidden="1" spans="1:3">
      <c r="A372" s="4">
        <v>2040803</v>
      </c>
      <c r="B372" s="9" t="s">
        <v>134</v>
      </c>
      <c r="C372" s="8">
        <v>0</v>
      </c>
    </row>
    <row r="373" hidden="1" spans="1:3">
      <c r="A373" s="4">
        <v>2040804</v>
      </c>
      <c r="B373" s="9" t="s">
        <v>1407</v>
      </c>
      <c r="C373" s="8">
        <v>0</v>
      </c>
    </row>
    <row r="374" hidden="1" spans="1:3">
      <c r="A374" s="4">
        <v>2040805</v>
      </c>
      <c r="B374" s="9" t="s">
        <v>1408</v>
      </c>
      <c r="C374" s="8">
        <v>0</v>
      </c>
    </row>
    <row r="375" hidden="1" spans="1:3">
      <c r="A375" s="4">
        <v>2040806</v>
      </c>
      <c r="B375" s="9" t="s">
        <v>1409</v>
      </c>
      <c r="C375" s="8">
        <v>0</v>
      </c>
    </row>
    <row r="376" hidden="1" spans="1:3">
      <c r="A376" s="4">
        <v>2040807</v>
      </c>
      <c r="B376" s="9" t="s">
        <v>173</v>
      </c>
      <c r="C376" s="8">
        <v>0</v>
      </c>
    </row>
    <row r="377" hidden="1" spans="1:3">
      <c r="A377" s="4">
        <v>2040850</v>
      </c>
      <c r="B377" s="9" t="s">
        <v>141</v>
      </c>
      <c r="C377" s="8">
        <v>0</v>
      </c>
    </row>
    <row r="378" hidden="1" spans="1:3">
      <c r="A378" s="4">
        <v>2040899</v>
      </c>
      <c r="B378" s="9" t="s">
        <v>1410</v>
      </c>
      <c r="C378" s="8">
        <v>0</v>
      </c>
    </row>
    <row r="379" hidden="1" spans="1:3">
      <c r="A379" s="4">
        <v>20409</v>
      </c>
      <c r="B379" s="5" t="s">
        <v>1411</v>
      </c>
      <c r="C379" s="8">
        <f>SUM(C380:C386)</f>
        <v>0</v>
      </c>
    </row>
    <row r="380" hidden="1" spans="1:3">
      <c r="A380" s="4">
        <v>2040901</v>
      </c>
      <c r="B380" s="9" t="s">
        <v>132</v>
      </c>
      <c r="C380" s="8">
        <v>0</v>
      </c>
    </row>
    <row r="381" hidden="1" spans="1:3">
      <c r="A381" s="4">
        <v>2040902</v>
      </c>
      <c r="B381" s="9" t="s">
        <v>133</v>
      </c>
      <c r="C381" s="8">
        <v>0</v>
      </c>
    </row>
    <row r="382" hidden="1" spans="1:3">
      <c r="A382" s="4">
        <v>2040903</v>
      </c>
      <c r="B382" s="9" t="s">
        <v>134</v>
      </c>
      <c r="C382" s="8">
        <v>0</v>
      </c>
    </row>
    <row r="383" hidden="1" spans="1:3">
      <c r="A383" s="4">
        <v>2040904</v>
      </c>
      <c r="B383" s="9" t="s">
        <v>1412</v>
      </c>
      <c r="C383" s="8">
        <v>0</v>
      </c>
    </row>
    <row r="384" hidden="1" spans="1:3">
      <c r="A384" s="4">
        <v>2040905</v>
      </c>
      <c r="B384" s="9" t="s">
        <v>1413</v>
      </c>
      <c r="C384" s="8">
        <v>0</v>
      </c>
    </row>
    <row r="385" hidden="1" spans="1:3">
      <c r="A385" s="4">
        <v>2040950</v>
      </c>
      <c r="B385" s="9" t="s">
        <v>141</v>
      </c>
      <c r="C385" s="8">
        <v>0</v>
      </c>
    </row>
    <row r="386" hidden="1" spans="1:3">
      <c r="A386" s="4">
        <v>2040999</v>
      </c>
      <c r="B386" s="9" t="s">
        <v>1414</v>
      </c>
      <c r="C386" s="8">
        <v>0</v>
      </c>
    </row>
    <row r="387" hidden="1" spans="1:3">
      <c r="A387" s="4">
        <v>20410</v>
      </c>
      <c r="B387" s="5" t="s">
        <v>1415</v>
      </c>
      <c r="C387" s="8">
        <f>SUM(C388:C392)</f>
        <v>0</v>
      </c>
    </row>
    <row r="388" hidden="1" spans="1:3">
      <c r="A388" s="4">
        <v>2041001</v>
      </c>
      <c r="B388" s="9" t="s">
        <v>132</v>
      </c>
      <c r="C388" s="8">
        <v>0</v>
      </c>
    </row>
    <row r="389" hidden="1" spans="1:3">
      <c r="A389" s="4">
        <v>2041002</v>
      </c>
      <c r="B389" s="9" t="s">
        <v>133</v>
      </c>
      <c r="C389" s="8">
        <v>0</v>
      </c>
    </row>
    <row r="390" hidden="1" spans="1:3">
      <c r="A390" s="4">
        <v>2041006</v>
      </c>
      <c r="B390" s="9" t="s">
        <v>173</v>
      </c>
      <c r="C390" s="8">
        <v>0</v>
      </c>
    </row>
    <row r="391" hidden="1" spans="1:3">
      <c r="A391" s="4">
        <v>2041007</v>
      </c>
      <c r="B391" s="9" t="s">
        <v>1416</v>
      </c>
      <c r="C391" s="8">
        <v>0</v>
      </c>
    </row>
    <row r="392" hidden="1" spans="1:3">
      <c r="A392" s="4">
        <v>2041099</v>
      </c>
      <c r="B392" s="9" t="s">
        <v>1417</v>
      </c>
      <c r="C392" s="8">
        <v>0</v>
      </c>
    </row>
    <row r="393" spans="1:3">
      <c r="A393" s="4">
        <v>20499</v>
      </c>
      <c r="B393" s="5" t="s">
        <v>1418</v>
      </c>
      <c r="C393" s="8">
        <f>C394</f>
        <v>2482</v>
      </c>
    </row>
    <row r="394" spans="1:3">
      <c r="A394" s="4">
        <v>2049901</v>
      </c>
      <c r="B394" s="9" t="s">
        <v>1419</v>
      </c>
      <c r="C394" s="8">
        <v>2482</v>
      </c>
    </row>
    <row r="395" spans="1:3">
      <c r="A395" s="4">
        <v>205</v>
      </c>
      <c r="B395" s="5" t="s">
        <v>291</v>
      </c>
      <c r="C395" s="8">
        <f>C396+C401+C410+C417+C423+C427+C431+C435+C441+C448</f>
        <v>11134</v>
      </c>
    </row>
    <row r="396" hidden="1" spans="1:3">
      <c r="A396" s="4">
        <v>20501</v>
      </c>
      <c r="B396" s="5" t="s">
        <v>292</v>
      </c>
      <c r="C396" s="8">
        <f>SUM(C397:C400)</f>
        <v>0</v>
      </c>
    </row>
    <row r="397" hidden="1" spans="1:3">
      <c r="A397" s="4">
        <v>2050101</v>
      </c>
      <c r="B397" s="9" t="s">
        <v>132</v>
      </c>
      <c r="C397" s="8"/>
    </row>
    <row r="398" hidden="1" spans="1:3">
      <c r="A398" s="4">
        <v>2050102</v>
      </c>
      <c r="B398" s="9" t="s">
        <v>133</v>
      </c>
      <c r="C398" s="8"/>
    </row>
    <row r="399" hidden="1" spans="1:3">
      <c r="A399" s="4">
        <v>2050103</v>
      </c>
      <c r="B399" s="9" t="s">
        <v>134</v>
      </c>
      <c r="C399" s="8"/>
    </row>
    <row r="400" hidden="1" spans="1:3">
      <c r="A400" s="4">
        <v>2050199</v>
      </c>
      <c r="B400" s="9" t="s">
        <v>293</v>
      </c>
      <c r="C400" s="8"/>
    </row>
    <row r="401" spans="1:3">
      <c r="A401" s="4">
        <v>20502</v>
      </c>
      <c r="B401" s="5" t="s">
        <v>294</v>
      </c>
      <c r="C401" s="8">
        <f>SUM(C402:C409)</f>
        <v>12</v>
      </c>
    </row>
    <row r="402" spans="1:3">
      <c r="A402" s="4">
        <v>2050201</v>
      </c>
      <c r="B402" s="9" t="s">
        <v>295</v>
      </c>
      <c r="C402" s="8">
        <v>11</v>
      </c>
    </row>
    <row r="403" hidden="1" spans="1:3">
      <c r="A403" s="4">
        <v>2050202</v>
      </c>
      <c r="B403" s="9" t="s">
        <v>296</v>
      </c>
      <c r="C403" s="8"/>
    </row>
    <row r="404" hidden="1" spans="1:3">
      <c r="A404" s="4">
        <v>2050203</v>
      </c>
      <c r="B404" s="9" t="s">
        <v>297</v>
      </c>
      <c r="C404" s="8"/>
    </row>
    <row r="405" hidden="1" spans="1:3">
      <c r="A405" s="4">
        <v>2050204</v>
      </c>
      <c r="B405" s="9" t="s">
        <v>298</v>
      </c>
      <c r="C405" s="8"/>
    </row>
    <row r="406" hidden="1" spans="1:3">
      <c r="A406" s="4">
        <v>2050205</v>
      </c>
      <c r="B406" s="9" t="s">
        <v>299</v>
      </c>
      <c r="C406" s="8"/>
    </row>
    <row r="407" hidden="1" spans="1:3">
      <c r="A407" s="4">
        <v>2050206</v>
      </c>
      <c r="B407" s="9" t="s">
        <v>1420</v>
      </c>
      <c r="C407" s="8">
        <v>0</v>
      </c>
    </row>
    <row r="408" hidden="1" spans="1:3">
      <c r="A408" s="4">
        <v>2050207</v>
      </c>
      <c r="B408" s="9" t="s">
        <v>1421</v>
      </c>
      <c r="C408" s="8">
        <v>0</v>
      </c>
    </row>
    <row r="409" spans="1:3">
      <c r="A409" s="4">
        <v>2050299</v>
      </c>
      <c r="B409" s="9" t="s">
        <v>300</v>
      </c>
      <c r="C409" s="8">
        <v>1</v>
      </c>
    </row>
    <row r="410" hidden="1" spans="1:3">
      <c r="A410" s="4">
        <v>20503</v>
      </c>
      <c r="B410" s="5" t="s">
        <v>301</v>
      </c>
      <c r="C410" s="8">
        <f>SUM(C411:C416)</f>
        <v>0</v>
      </c>
    </row>
    <row r="411" hidden="1" spans="1:3">
      <c r="A411" s="4">
        <v>2050301</v>
      </c>
      <c r="B411" s="9" t="s">
        <v>302</v>
      </c>
      <c r="C411" s="8">
        <v>0</v>
      </c>
    </row>
    <row r="412" hidden="1" spans="1:3">
      <c r="A412" s="4">
        <v>2050302</v>
      </c>
      <c r="B412" s="9" t="s">
        <v>1422</v>
      </c>
      <c r="C412" s="8">
        <v>0</v>
      </c>
    </row>
    <row r="413" hidden="1" spans="1:3">
      <c r="A413" s="4">
        <v>2050303</v>
      </c>
      <c r="B413" s="9" t="s">
        <v>304</v>
      </c>
      <c r="C413" s="8">
        <v>0</v>
      </c>
    </row>
    <row r="414" hidden="1" spans="1:3">
      <c r="A414" s="4">
        <v>2050304</v>
      </c>
      <c r="B414" s="9" t="s">
        <v>1423</v>
      </c>
      <c r="C414" s="8"/>
    </row>
    <row r="415" hidden="1" spans="1:3">
      <c r="A415" s="10">
        <v>2050305</v>
      </c>
      <c r="B415" s="9" t="s">
        <v>305</v>
      </c>
      <c r="C415" s="8">
        <v>0</v>
      </c>
    </row>
    <row r="416" hidden="1" spans="1:3">
      <c r="A416" s="10">
        <v>2050399</v>
      </c>
      <c r="B416" s="9" t="s">
        <v>306</v>
      </c>
      <c r="C416" s="8">
        <v>0</v>
      </c>
    </row>
    <row r="417" hidden="1" spans="1:3">
      <c r="A417" s="10">
        <v>20504</v>
      </c>
      <c r="B417" s="5" t="s">
        <v>307</v>
      </c>
      <c r="C417" s="8">
        <f>SUM(C418:C422)</f>
        <v>0</v>
      </c>
    </row>
    <row r="418" hidden="1" spans="1:3">
      <c r="A418" s="10">
        <v>2050401</v>
      </c>
      <c r="B418" s="9" t="s">
        <v>308</v>
      </c>
      <c r="C418" s="8">
        <v>0</v>
      </c>
    </row>
    <row r="419" hidden="1" spans="1:3">
      <c r="A419" s="10">
        <v>2050402</v>
      </c>
      <c r="B419" s="9" t="s">
        <v>309</v>
      </c>
      <c r="C419" s="8">
        <v>0</v>
      </c>
    </row>
    <row r="420" hidden="1" spans="1:3">
      <c r="A420" s="10">
        <v>2050403</v>
      </c>
      <c r="B420" s="9" t="s">
        <v>310</v>
      </c>
      <c r="C420" s="8">
        <v>0</v>
      </c>
    </row>
    <row r="421" hidden="1" spans="1:3">
      <c r="A421" s="10">
        <v>2050404</v>
      </c>
      <c r="B421" s="9" t="s">
        <v>311</v>
      </c>
      <c r="C421" s="8">
        <v>0</v>
      </c>
    </row>
    <row r="422" hidden="1" spans="1:3">
      <c r="A422" s="4">
        <v>2050499</v>
      </c>
      <c r="B422" s="9" t="s">
        <v>312</v>
      </c>
      <c r="C422" s="8">
        <v>0</v>
      </c>
    </row>
    <row r="423" hidden="1" spans="1:3">
      <c r="A423" s="4">
        <v>20505</v>
      </c>
      <c r="B423" s="5" t="s">
        <v>313</v>
      </c>
      <c r="C423" s="8">
        <f>SUM(C424:C426)</f>
        <v>0</v>
      </c>
    </row>
    <row r="424" hidden="1" spans="1:3">
      <c r="A424" s="4">
        <v>2050501</v>
      </c>
      <c r="B424" s="9" t="s">
        <v>314</v>
      </c>
      <c r="C424" s="8">
        <v>0</v>
      </c>
    </row>
    <row r="425" hidden="1" spans="1:3">
      <c r="A425" s="4">
        <v>2050502</v>
      </c>
      <c r="B425" s="9" t="s">
        <v>315</v>
      </c>
      <c r="C425" s="8">
        <v>0</v>
      </c>
    </row>
    <row r="426" hidden="1" spans="1:3">
      <c r="A426" s="4">
        <v>2050599</v>
      </c>
      <c r="B426" s="9" t="s">
        <v>316</v>
      </c>
      <c r="C426" s="8">
        <v>0</v>
      </c>
    </row>
    <row r="427" hidden="1" spans="1:3">
      <c r="A427" s="4">
        <v>20506</v>
      </c>
      <c r="B427" s="5" t="s">
        <v>317</v>
      </c>
      <c r="C427" s="8">
        <f>SUM(C428:C430)</f>
        <v>0</v>
      </c>
    </row>
    <row r="428" hidden="1" spans="1:3">
      <c r="A428" s="4">
        <v>2050601</v>
      </c>
      <c r="B428" s="9" t="s">
        <v>318</v>
      </c>
      <c r="C428" s="8">
        <v>0</v>
      </c>
    </row>
    <row r="429" hidden="1" spans="1:3">
      <c r="A429" s="4">
        <v>2050602</v>
      </c>
      <c r="B429" s="9" t="s">
        <v>319</v>
      </c>
      <c r="C429" s="8">
        <v>0</v>
      </c>
    </row>
    <row r="430" hidden="1" spans="1:3">
      <c r="A430" s="4">
        <v>2050699</v>
      </c>
      <c r="B430" s="9" t="s">
        <v>320</v>
      </c>
      <c r="C430" s="8">
        <v>0</v>
      </c>
    </row>
    <row r="431" hidden="1" spans="1:3">
      <c r="A431" s="4">
        <v>20507</v>
      </c>
      <c r="B431" s="5" t="s">
        <v>321</v>
      </c>
      <c r="C431" s="8">
        <f>SUM(C432:C434)</f>
        <v>0</v>
      </c>
    </row>
    <row r="432" hidden="1" spans="1:3">
      <c r="A432" s="4">
        <v>2050701</v>
      </c>
      <c r="B432" s="9" t="s">
        <v>322</v>
      </c>
      <c r="C432" s="8">
        <v>0</v>
      </c>
    </row>
    <row r="433" hidden="1" spans="1:3">
      <c r="A433" s="4">
        <v>2050702</v>
      </c>
      <c r="B433" s="9" t="s">
        <v>323</v>
      </c>
      <c r="C433" s="8">
        <v>0</v>
      </c>
    </row>
    <row r="434" hidden="1" spans="1:3">
      <c r="A434" s="4">
        <v>2050799</v>
      </c>
      <c r="B434" s="9" t="s">
        <v>324</v>
      </c>
      <c r="C434" s="8">
        <v>0</v>
      </c>
    </row>
    <row r="435" spans="1:3">
      <c r="A435" s="4">
        <v>20508</v>
      </c>
      <c r="B435" s="5" t="s">
        <v>325</v>
      </c>
      <c r="C435" s="8">
        <f>SUM(C436:C440)</f>
        <v>122</v>
      </c>
    </row>
    <row r="436" hidden="1" spans="1:3">
      <c r="A436" s="4">
        <v>2050801</v>
      </c>
      <c r="B436" s="9" t="s">
        <v>326</v>
      </c>
      <c r="C436" s="8"/>
    </row>
    <row r="437" hidden="1" spans="1:3">
      <c r="A437" s="4">
        <v>2050802</v>
      </c>
      <c r="B437" s="9" t="s">
        <v>327</v>
      </c>
      <c r="C437" s="8"/>
    </row>
    <row r="438" spans="1:3">
      <c r="A438" s="4">
        <v>2050803</v>
      </c>
      <c r="B438" s="9" t="s">
        <v>328</v>
      </c>
      <c r="C438" s="8">
        <v>122</v>
      </c>
    </row>
    <row r="439" hidden="1" spans="1:3">
      <c r="A439" s="4">
        <v>2050804</v>
      </c>
      <c r="B439" s="9" t="s">
        <v>329</v>
      </c>
      <c r="C439" s="8">
        <v>0</v>
      </c>
    </row>
    <row r="440" hidden="1" spans="1:3">
      <c r="A440" s="4">
        <v>2050899</v>
      </c>
      <c r="B440" s="9" t="s">
        <v>330</v>
      </c>
      <c r="C440" s="8">
        <v>0</v>
      </c>
    </row>
    <row r="441" spans="1:3">
      <c r="A441" s="4">
        <v>20509</v>
      </c>
      <c r="B441" s="5" t="s">
        <v>331</v>
      </c>
      <c r="C441" s="8">
        <f>SUM(C442:C447)</f>
        <v>11000</v>
      </c>
    </row>
    <row r="442" hidden="1" spans="1:3">
      <c r="A442" s="4">
        <v>2050901</v>
      </c>
      <c r="B442" s="9" t="s">
        <v>332</v>
      </c>
      <c r="C442" s="8">
        <v>0</v>
      </c>
    </row>
    <row r="443" hidden="1" spans="1:3">
      <c r="A443" s="4">
        <v>2050902</v>
      </c>
      <c r="B443" s="9" t="s">
        <v>333</v>
      </c>
      <c r="C443" s="8">
        <v>0</v>
      </c>
    </row>
    <row r="444" spans="1:3">
      <c r="A444" s="4">
        <v>2050903</v>
      </c>
      <c r="B444" s="9" t="s">
        <v>334</v>
      </c>
      <c r="C444" s="8">
        <v>6000</v>
      </c>
    </row>
    <row r="445" hidden="1" spans="1:3">
      <c r="A445" s="4">
        <v>2050904</v>
      </c>
      <c r="B445" s="9" t="s">
        <v>335</v>
      </c>
      <c r="C445" s="8">
        <v>0</v>
      </c>
    </row>
    <row r="446" hidden="1" spans="1:3">
      <c r="A446" s="4">
        <v>2050905</v>
      </c>
      <c r="B446" s="9" t="s">
        <v>336</v>
      </c>
      <c r="C446" s="8">
        <v>0</v>
      </c>
    </row>
    <row r="447" spans="1:3">
      <c r="A447" s="4">
        <v>2050999</v>
      </c>
      <c r="B447" s="9" t="s">
        <v>337</v>
      </c>
      <c r="C447" s="8">
        <v>5000</v>
      </c>
    </row>
    <row r="448" hidden="1" spans="1:3">
      <c r="A448" s="4">
        <v>20599</v>
      </c>
      <c r="B448" s="5" t="s">
        <v>338</v>
      </c>
      <c r="C448" s="8">
        <f>C449</f>
        <v>0</v>
      </c>
    </row>
    <row r="449" hidden="1" spans="1:3">
      <c r="A449" s="4">
        <v>2059999</v>
      </c>
      <c r="B449" s="9" t="s">
        <v>339</v>
      </c>
      <c r="C449" s="8"/>
    </row>
    <row r="450" spans="1:3">
      <c r="A450" s="4">
        <v>206</v>
      </c>
      <c r="B450" s="5" t="s">
        <v>340</v>
      </c>
      <c r="C450" s="8">
        <f>SUM(C451,C456,C465,C471,C477,C482,C487,C494,C498,C501)</f>
        <v>2000</v>
      </c>
    </row>
    <row r="451" hidden="1" spans="1:3">
      <c r="A451" s="4">
        <v>20601</v>
      </c>
      <c r="B451" s="5" t="s">
        <v>341</v>
      </c>
      <c r="C451" s="8">
        <f>SUM(C452:C455)</f>
        <v>0</v>
      </c>
    </row>
    <row r="452" hidden="1" spans="1:3">
      <c r="A452" s="10">
        <v>2060101</v>
      </c>
      <c r="B452" s="9" t="s">
        <v>132</v>
      </c>
      <c r="C452" s="8"/>
    </row>
    <row r="453" hidden="1" spans="1:3">
      <c r="A453" s="10">
        <v>2060102</v>
      </c>
      <c r="B453" s="9" t="s">
        <v>133</v>
      </c>
      <c r="C453" s="8">
        <v>0</v>
      </c>
    </row>
    <row r="454" hidden="1" spans="1:3">
      <c r="A454" s="10">
        <v>2060103</v>
      </c>
      <c r="B454" s="9" t="s">
        <v>134</v>
      </c>
      <c r="C454" s="8">
        <v>0</v>
      </c>
    </row>
    <row r="455" hidden="1" spans="1:3">
      <c r="A455" s="10">
        <v>2060199</v>
      </c>
      <c r="B455" s="9" t="s">
        <v>342</v>
      </c>
      <c r="C455" s="8">
        <v>0</v>
      </c>
    </row>
    <row r="456" hidden="1" spans="1:3">
      <c r="A456" s="10">
        <v>20602</v>
      </c>
      <c r="B456" s="5" t="s">
        <v>343</v>
      </c>
      <c r="C456" s="8">
        <f>SUM(C457:C464)</f>
        <v>0</v>
      </c>
    </row>
    <row r="457" hidden="1" spans="1:3">
      <c r="A457" s="10">
        <v>2060201</v>
      </c>
      <c r="B457" s="9" t="s">
        <v>344</v>
      </c>
      <c r="C457" s="8">
        <v>0</v>
      </c>
    </row>
    <row r="458" hidden="1" spans="1:3">
      <c r="A458" s="10">
        <v>2060202</v>
      </c>
      <c r="B458" s="9" t="s">
        <v>1424</v>
      </c>
      <c r="C458" s="8">
        <v>0</v>
      </c>
    </row>
    <row r="459" hidden="1" spans="1:3">
      <c r="A459" s="10">
        <v>2060203</v>
      </c>
      <c r="B459" s="9" t="s">
        <v>345</v>
      </c>
      <c r="C459" s="8">
        <v>0</v>
      </c>
    </row>
    <row r="460" hidden="1" spans="1:3">
      <c r="A460" s="10">
        <v>2060204</v>
      </c>
      <c r="B460" s="9" t="s">
        <v>1425</v>
      </c>
      <c r="C460" s="8">
        <v>0</v>
      </c>
    </row>
    <row r="461" hidden="1" spans="1:3">
      <c r="A461" s="10">
        <v>2060205</v>
      </c>
      <c r="B461" s="9" t="s">
        <v>347</v>
      </c>
      <c r="C461" s="8">
        <v>0</v>
      </c>
    </row>
    <row r="462" hidden="1" spans="1:3">
      <c r="A462" s="10">
        <v>2060206</v>
      </c>
      <c r="B462" s="9" t="s">
        <v>348</v>
      </c>
      <c r="C462" s="8">
        <v>0</v>
      </c>
    </row>
    <row r="463" hidden="1" spans="1:3">
      <c r="A463" s="10">
        <v>2060207</v>
      </c>
      <c r="B463" s="9" t="s">
        <v>349</v>
      </c>
      <c r="C463" s="8">
        <v>0</v>
      </c>
    </row>
    <row r="464" hidden="1" spans="1:3">
      <c r="A464" s="10">
        <v>2060299</v>
      </c>
      <c r="B464" s="9" t="s">
        <v>351</v>
      </c>
      <c r="C464" s="8">
        <v>0</v>
      </c>
    </row>
    <row r="465" hidden="1" spans="1:3">
      <c r="A465" s="10">
        <v>20603</v>
      </c>
      <c r="B465" s="5" t="s">
        <v>352</v>
      </c>
      <c r="C465" s="8">
        <f>SUM(C466:C470)</f>
        <v>0</v>
      </c>
    </row>
    <row r="466" hidden="1" spans="1:3">
      <c r="A466" s="10">
        <v>2060301</v>
      </c>
      <c r="B466" s="9" t="s">
        <v>344</v>
      </c>
      <c r="C466" s="8">
        <v>0</v>
      </c>
    </row>
    <row r="467" hidden="1" spans="1:3">
      <c r="A467" s="10">
        <v>2060302</v>
      </c>
      <c r="B467" s="9" t="s">
        <v>353</v>
      </c>
      <c r="C467" s="8">
        <v>0</v>
      </c>
    </row>
    <row r="468" hidden="1" spans="1:3">
      <c r="A468" s="10">
        <v>2060303</v>
      </c>
      <c r="B468" s="9" t="s">
        <v>354</v>
      </c>
      <c r="C468" s="8">
        <v>0</v>
      </c>
    </row>
    <row r="469" hidden="1" spans="1:3">
      <c r="A469" s="10">
        <v>2060304</v>
      </c>
      <c r="B469" s="9" t="s">
        <v>355</v>
      </c>
      <c r="C469" s="8">
        <v>0</v>
      </c>
    </row>
    <row r="470" hidden="1" spans="1:3">
      <c r="A470" s="10">
        <v>2060399</v>
      </c>
      <c r="B470" s="9" t="s">
        <v>356</v>
      </c>
      <c r="C470" s="8">
        <v>0</v>
      </c>
    </row>
    <row r="471" hidden="1" spans="1:3">
      <c r="A471" s="10">
        <v>20604</v>
      </c>
      <c r="B471" s="5" t="s">
        <v>357</v>
      </c>
      <c r="C471" s="8">
        <f>SUM(C472:C476)</f>
        <v>0</v>
      </c>
    </row>
    <row r="472" hidden="1" spans="1:3">
      <c r="A472" s="10">
        <v>2060401</v>
      </c>
      <c r="B472" s="9" t="s">
        <v>344</v>
      </c>
      <c r="C472" s="8">
        <v>0</v>
      </c>
    </row>
    <row r="473" hidden="1" spans="1:3">
      <c r="A473" s="10">
        <v>2060402</v>
      </c>
      <c r="B473" s="9" t="s">
        <v>1426</v>
      </c>
      <c r="C473" s="8">
        <v>0</v>
      </c>
    </row>
    <row r="474" hidden="1" spans="1:3">
      <c r="A474" s="10">
        <v>2060403</v>
      </c>
      <c r="B474" s="9" t="s">
        <v>1427</v>
      </c>
      <c r="C474" s="8">
        <v>0</v>
      </c>
    </row>
    <row r="475" hidden="1" spans="1:3">
      <c r="A475" s="10">
        <v>2060404</v>
      </c>
      <c r="B475" s="9" t="s">
        <v>358</v>
      </c>
      <c r="C475" s="8">
        <v>0</v>
      </c>
    </row>
    <row r="476" hidden="1" spans="1:3">
      <c r="A476" s="10">
        <v>2060499</v>
      </c>
      <c r="B476" s="9" t="s">
        <v>360</v>
      </c>
      <c r="C476" s="8">
        <v>0</v>
      </c>
    </row>
    <row r="477" hidden="1" spans="1:3">
      <c r="A477" s="10">
        <v>20605</v>
      </c>
      <c r="B477" s="5" t="s">
        <v>361</v>
      </c>
      <c r="C477" s="8">
        <f>SUM(C478:C481)</f>
        <v>0</v>
      </c>
    </row>
    <row r="478" hidden="1" spans="1:3">
      <c r="A478" s="10">
        <v>2060501</v>
      </c>
      <c r="B478" s="9" t="s">
        <v>344</v>
      </c>
      <c r="C478" s="8">
        <v>0</v>
      </c>
    </row>
    <row r="479" hidden="1" spans="1:3">
      <c r="A479" s="10">
        <v>2060502</v>
      </c>
      <c r="B479" s="9" t="s">
        <v>362</v>
      </c>
      <c r="C479" s="8">
        <v>0</v>
      </c>
    </row>
    <row r="480" hidden="1" spans="1:3">
      <c r="A480" s="10">
        <v>2060503</v>
      </c>
      <c r="B480" s="9" t="s">
        <v>363</v>
      </c>
      <c r="C480" s="8">
        <v>0</v>
      </c>
    </row>
    <row r="481" hidden="1" spans="1:3">
      <c r="A481" s="10">
        <v>2060599</v>
      </c>
      <c r="B481" s="9" t="s">
        <v>364</v>
      </c>
      <c r="C481" s="8">
        <v>0</v>
      </c>
    </row>
    <row r="482" hidden="1" spans="1:3">
      <c r="A482" s="10">
        <v>20606</v>
      </c>
      <c r="B482" s="5" t="s">
        <v>365</v>
      </c>
      <c r="C482" s="8">
        <f>SUM(C483:C486)</f>
        <v>0</v>
      </c>
    </row>
    <row r="483" hidden="1" spans="1:3">
      <c r="A483" s="10">
        <v>2060601</v>
      </c>
      <c r="B483" s="9" t="s">
        <v>366</v>
      </c>
      <c r="C483" s="8">
        <v>0</v>
      </c>
    </row>
    <row r="484" hidden="1" spans="1:3">
      <c r="A484" s="10">
        <v>2060602</v>
      </c>
      <c r="B484" s="9" t="s">
        <v>367</v>
      </c>
      <c r="C484" s="8">
        <v>0</v>
      </c>
    </row>
    <row r="485" hidden="1" spans="1:3">
      <c r="A485" s="10">
        <v>2060603</v>
      </c>
      <c r="B485" s="9" t="s">
        <v>368</v>
      </c>
      <c r="C485" s="8">
        <v>0</v>
      </c>
    </row>
    <row r="486" hidden="1" spans="1:3">
      <c r="A486" s="10">
        <v>2060699</v>
      </c>
      <c r="B486" s="9" t="s">
        <v>369</v>
      </c>
      <c r="C486" s="8">
        <v>0</v>
      </c>
    </row>
    <row r="487" hidden="1" spans="1:3">
      <c r="A487" s="10">
        <v>20607</v>
      </c>
      <c r="B487" s="5" t="s">
        <v>370</v>
      </c>
      <c r="C487" s="8">
        <f>SUM(C488:C493)</f>
        <v>0</v>
      </c>
    </row>
    <row r="488" hidden="1" spans="1:3">
      <c r="A488" s="10">
        <v>2060701</v>
      </c>
      <c r="B488" s="9" t="s">
        <v>344</v>
      </c>
      <c r="C488" s="8">
        <v>0</v>
      </c>
    </row>
    <row r="489" hidden="1" spans="1:3">
      <c r="A489" s="10">
        <v>2060702</v>
      </c>
      <c r="B489" s="9" t="s">
        <v>371</v>
      </c>
      <c r="C489" s="8">
        <v>0</v>
      </c>
    </row>
    <row r="490" hidden="1" spans="1:3">
      <c r="A490" s="10">
        <v>2060703</v>
      </c>
      <c r="B490" s="9" t="s">
        <v>372</v>
      </c>
      <c r="C490" s="8">
        <v>0</v>
      </c>
    </row>
    <row r="491" hidden="1" spans="1:3">
      <c r="A491" s="10">
        <v>2060704</v>
      </c>
      <c r="B491" s="9" t="s">
        <v>373</v>
      </c>
      <c r="C491" s="8">
        <v>0</v>
      </c>
    </row>
    <row r="492" hidden="1" spans="1:3">
      <c r="A492" s="10">
        <v>2060705</v>
      </c>
      <c r="B492" s="9" t="s">
        <v>374</v>
      </c>
      <c r="C492" s="8">
        <v>0</v>
      </c>
    </row>
    <row r="493" hidden="1" spans="1:3">
      <c r="A493" s="10">
        <v>2060799</v>
      </c>
      <c r="B493" s="9" t="s">
        <v>375</v>
      </c>
      <c r="C493" s="8">
        <v>0</v>
      </c>
    </row>
    <row r="494" hidden="1" spans="1:3">
      <c r="A494" s="10">
        <v>20608</v>
      </c>
      <c r="B494" s="5" t="s">
        <v>376</v>
      </c>
      <c r="C494" s="8">
        <f>SUM(C495:C497)</f>
        <v>0</v>
      </c>
    </row>
    <row r="495" hidden="1" spans="1:3">
      <c r="A495" s="10">
        <v>2060801</v>
      </c>
      <c r="B495" s="9" t="s">
        <v>377</v>
      </c>
      <c r="C495" s="8">
        <v>0</v>
      </c>
    </row>
    <row r="496" hidden="1" spans="1:3">
      <c r="A496" s="10">
        <v>2060802</v>
      </c>
      <c r="B496" s="9" t="s">
        <v>378</v>
      </c>
      <c r="C496" s="8">
        <v>0</v>
      </c>
    </row>
    <row r="497" hidden="1" spans="1:3">
      <c r="A497" s="10">
        <v>2060899</v>
      </c>
      <c r="B497" s="9" t="s">
        <v>379</v>
      </c>
      <c r="C497" s="8">
        <v>0</v>
      </c>
    </row>
    <row r="498" hidden="1" spans="1:3">
      <c r="A498" s="10">
        <v>20609</v>
      </c>
      <c r="B498" s="5" t="s">
        <v>380</v>
      </c>
      <c r="C498" s="8">
        <f>C499+C500</f>
        <v>0</v>
      </c>
    </row>
    <row r="499" hidden="1" spans="1:3">
      <c r="A499" s="10">
        <v>2060901</v>
      </c>
      <c r="B499" s="9" t="s">
        <v>381</v>
      </c>
      <c r="C499" s="8">
        <v>0</v>
      </c>
    </row>
    <row r="500" hidden="1" spans="1:3">
      <c r="A500" s="10">
        <v>2060902</v>
      </c>
      <c r="B500" s="9" t="s">
        <v>382</v>
      </c>
      <c r="C500" s="8">
        <v>0</v>
      </c>
    </row>
    <row r="501" spans="1:3">
      <c r="A501" s="10">
        <v>20699</v>
      </c>
      <c r="B501" s="5" t="s">
        <v>384</v>
      </c>
      <c r="C501" s="8">
        <f>SUM(C502:C505)</f>
        <v>2000</v>
      </c>
    </row>
    <row r="502" hidden="1" spans="1:3">
      <c r="A502" s="10">
        <v>2069901</v>
      </c>
      <c r="B502" s="9" t="s">
        <v>385</v>
      </c>
      <c r="C502" s="8">
        <v>0</v>
      </c>
    </row>
    <row r="503" hidden="1" spans="1:3">
      <c r="A503" s="10">
        <v>2069902</v>
      </c>
      <c r="B503" s="9" t="s">
        <v>386</v>
      </c>
      <c r="C503" s="8">
        <v>0</v>
      </c>
    </row>
    <row r="504" hidden="1" spans="1:3">
      <c r="A504" s="10">
        <v>2069903</v>
      </c>
      <c r="B504" s="9" t="s">
        <v>387</v>
      </c>
      <c r="C504" s="8">
        <v>0</v>
      </c>
    </row>
    <row r="505" spans="1:3">
      <c r="A505" s="10">
        <v>2069999</v>
      </c>
      <c r="B505" s="9" t="s">
        <v>388</v>
      </c>
      <c r="C505" s="8">
        <v>2000</v>
      </c>
    </row>
    <row r="506" spans="1:3">
      <c r="A506" s="10">
        <v>207</v>
      </c>
      <c r="B506" s="5" t="s">
        <v>389</v>
      </c>
      <c r="C506" s="8">
        <f>SUM(C507,C523,C531,C542,C551,C558)</f>
        <v>150</v>
      </c>
    </row>
    <row r="507" spans="1:3">
      <c r="A507" s="10">
        <v>20701</v>
      </c>
      <c r="B507" s="5" t="s">
        <v>390</v>
      </c>
      <c r="C507" s="8">
        <f>SUM(C508:C522)</f>
        <v>150</v>
      </c>
    </row>
    <row r="508" hidden="1" spans="1:3">
      <c r="A508" s="10">
        <v>2070101</v>
      </c>
      <c r="B508" s="9" t="s">
        <v>132</v>
      </c>
      <c r="C508" s="8"/>
    </row>
    <row r="509" hidden="1" spans="1:3">
      <c r="A509" s="10">
        <v>2070102</v>
      </c>
      <c r="B509" s="9" t="s">
        <v>133</v>
      </c>
      <c r="C509" s="8">
        <v>0</v>
      </c>
    </row>
    <row r="510" hidden="1" spans="1:3">
      <c r="A510" s="10">
        <v>2070103</v>
      </c>
      <c r="B510" s="9" t="s">
        <v>134</v>
      </c>
      <c r="C510" s="8">
        <v>0</v>
      </c>
    </row>
    <row r="511" hidden="1" spans="1:3">
      <c r="A511" s="10">
        <v>2070104</v>
      </c>
      <c r="B511" s="9" t="s">
        <v>391</v>
      </c>
      <c r="C511" s="8">
        <v>0</v>
      </c>
    </row>
    <row r="512" hidden="1" spans="1:3">
      <c r="A512" s="10">
        <v>2070105</v>
      </c>
      <c r="B512" s="9" t="s">
        <v>392</v>
      </c>
      <c r="C512" s="8">
        <v>0</v>
      </c>
    </row>
    <row r="513" hidden="1" spans="1:3">
      <c r="A513" s="10">
        <v>2070106</v>
      </c>
      <c r="B513" s="9" t="s">
        <v>393</v>
      </c>
      <c r="C513" s="8">
        <v>0</v>
      </c>
    </row>
    <row r="514" hidden="1" spans="1:3">
      <c r="A514" s="10">
        <v>2070107</v>
      </c>
      <c r="B514" s="9" t="s">
        <v>394</v>
      </c>
      <c r="C514" s="8">
        <v>0</v>
      </c>
    </row>
    <row r="515" hidden="1" spans="1:3">
      <c r="A515" s="10">
        <v>2070108</v>
      </c>
      <c r="B515" s="9" t="s">
        <v>395</v>
      </c>
      <c r="C515" s="8"/>
    </row>
    <row r="516" spans="1:3">
      <c r="A516" s="10">
        <v>2070109</v>
      </c>
      <c r="B516" s="9" t="s">
        <v>396</v>
      </c>
      <c r="C516" s="8">
        <v>60</v>
      </c>
    </row>
    <row r="517" hidden="1" spans="1:3">
      <c r="A517" s="10">
        <v>2070110</v>
      </c>
      <c r="B517" s="9" t="s">
        <v>397</v>
      </c>
      <c r="C517" s="8">
        <v>0</v>
      </c>
    </row>
    <row r="518" hidden="1" spans="1:3">
      <c r="A518" s="10">
        <v>2070111</v>
      </c>
      <c r="B518" s="9" t="s">
        <v>398</v>
      </c>
      <c r="C518" s="8">
        <v>0</v>
      </c>
    </row>
    <row r="519" hidden="1" spans="1:3">
      <c r="A519" s="10">
        <v>2070112</v>
      </c>
      <c r="B519" s="9" t="s">
        <v>399</v>
      </c>
      <c r="C519" s="8">
        <v>0</v>
      </c>
    </row>
    <row r="520" hidden="1" spans="1:3">
      <c r="A520" s="10">
        <v>2070113</v>
      </c>
      <c r="B520" s="9" t="s">
        <v>400</v>
      </c>
      <c r="C520" s="8">
        <v>0</v>
      </c>
    </row>
    <row r="521" hidden="1" spans="1:3">
      <c r="A521" s="10">
        <v>2070114</v>
      </c>
      <c r="B521" s="9" t="s">
        <v>1428</v>
      </c>
      <c r="C521" s="8">
        <v>0</v>
      </c>
    </row>
    <row r="522" spans="1:3">
      <c r="A522" s="10">
        <v>2070199</v>
      </c>
      <c r="B522" s="9" t="s">
        <v>402</v>
      </c>
      <c r="C522" s="8">
        <v>90</v>
      </c>
    </row>
    <row r="523" hidden="1" spans="1:3">
      <c r="A523" s="10">
        <v>20702</v>
      </c>
      <c r="B523" s="5" t="s">
        <v>403</v>
      </c>
      <c r="C523" s="8">
        <f>SUM(C524:C530)</f>
        <v>0</v>
      </c>
    </row>
    <row r="524" hidden="1" spans="1:3">
      <c r="A524" s="10">
        <v>2070201</v>
      </c>
      <c r="B524" s="9" t="s">
        <v>132</v>
      </c>
      <c r="C524" s="8">
        <v>0</v>
      </c>
    </row>
    <row r="525" hidden="1" spans="1:3">
      <c r="A525" s="10">
        <v>2070202</v>
      </c>
      <c r="B525" s="9" t="s">
        <v>133</v>
      </c>
      <c r="C525" s="8">
        <v>0</v>
      </c>
    </row>
    <row r="526" hidden="1" spans="1:3">
      <c r="A526" s="10">
        <v>2070203</v>
      </c>
      <c r="B526" s="9" t="s">
        <v>134</v>
      </c>
      <c r="C526" s="8">
        <v>0</v>
      </c>
    </row>
    <row r="527" hidden="1" spans="1:3">
      <c r="A527" s="10">
        <v>2070204</v>
      </c>
      <c r="B527" s="9" t="s">
        <v>404</v>
      </c>
      <c r="C527" s="8">
        <v>0</v>
      </c>
    </row>
    <row r="528" hidden="1" spans="1:3">
      <c r="A528" s="10">
        <v>2070205</v>
      </c>
      <c r="B528" s="9" t="s">
        <v>405</v>
      </c>
      <c r="C528" s="8">
        <v>0</v>
      </c>
    </row>
    <row r="529" hidden="1" spans="1:3">
      <c r="A529" s="10">
        <v>2070206</v>
      </c>
      <c r="B529" s="9" t="s">
        <v>406</v>
      </c>
      <c r="C529" s="8">
        <v>0</v>
      </c>
    </row>
    <row r="530" hidden="1" spans="1:3">
      <c r="A530" s="10">
        <v>2070299</v>
      </c>
      <c r="B530" s="9" t="s">
        <v>407</v>
      </c>
      <c r="C530" s="8">
        <v>0</v>
      </c>
    </row>
    <row r="531" hidden="1" spans="1:3">
      <c r="A531" s="10">
        <v>20703</v>
      </c>
      <c r="B531" s="5" t="s">
        <v>408</v>
      </c>
      <c r="C531" s="8">
        <f>SUM(C532:C541)</f>
        <v>0</v>
      </c>
    </row>
    <row r="532" hidden="1" spans="1:3">
      <c r="A532" s="10">
        <v>2070301</v>
      </c>
      <c r="B532" s="9" t="s">
        <v>132</v>
      </c>
      <c r="C532" s="8"/>
    </row>
    <row r="533" hidden="1" spans="1:3">
      <c r="A533" s="10">
        <v>2070302</v>
      </c>
      <c r="B533" s="9" t="s">
        <v>133</v>
      </c>
      <c r="C533" s="8">
        <v>0</v>
      </c>
    </row>
    <row r="534" hidden="1" spans="1:3">
      <c r="A534" s="10">
        <v>2070303</v>
      </c>
      <c r="B534" s="9" t="s">
        <v>134</v>
      </c>
      <c r="C534" s="8">
        <v>0</v>
      </c>
    </row>
    <row r="535" hidden="1" spans="1:3">
      <c r="A535" s="10">
        <v>2070304</v>
      </c>
      <c r="B535" s="9" t="s">
        <v>409</v>
      </c>
      <c r="C535" s="8">
        <v>0</v>
      </c>
    </row>
    <row r="536" hidden="1" spans="1:3">
      <c r="A536" s="10">
        <v>2070305</v>
      </c>
      <c r="B536" s="9" t="s">
        <v>410</v>
      </c>
      <c r="C536" s="8">
        <v>0</v>
      </c>
    </row>
    <row r="537" hidden="1" spans="1:3">
      <c r="A537" s="10">
        <v>2070306</v>
      </c>
      <c r="B537" s="9" t="s">
        <v>411</v>
      </c>
      <c r="C537" s="8">
        <v>0</v>
      </c>
    </row>
    <row r="538" hidden="1" spans="1:3">
      <c r="A538" s="10">
        <v>2070307</v>
      </c>
      <c r="B538" s="9" t="s">
        <v>412</v>
      </c>
      <c r="C538" s="8">
        <v>0</v>
      </c>
    </row>
    <row r="539" hidden="1" spans="1:3">
      <c r="A539" s="10">
        <v>2070308</v>
      </c>
      <c r="B539" s="9" t="s">
        <v>413</v>
      </c>
      <c r="C539" s="8">
        <v>0</v>
      </c>
    </row>
    <row r="540" hidden="1" spans="1:3">
      <c r="A540" s="10">
        <v>2070309</v>
      </c>
      <c r="B540" s="9" t="s">
        <v>414</v>
      </c>
      <c r="C540" s="8">
        <v>0</v>
      </c>
    </row>
    <row r="541" hidden="1" spans="1:3">
      <c r="A541" s="10">
        <v>2070399</v>
      </c>
      <c r="B541" s="9" t="s">
        <v>415</v>
      </c>
      <c r="C541" s="8">
        <v>0</v>
      </c>
    </row>
    <row r="542" hidden="1" spans="1:3">
      <c r="A542" s="10">
        <v>20706</v>
      </c>
      <c r="B542" s="5" t="s">
        <v>416</v>
      </c>
      <c r="C542" s="8">
        <f>SUM(C543:C550)</f>
        <v>0</v>
      </c>
    </row>
    <row r="543" hidden="1" spans="1:3">
      <c r="A543" s="10">
        <v>2070601</v>
      </c>
      <c r="B543" s="9" t="s">
        <v>132</v>
      </c>
      <c r="C543" s="8">
        <v>0</v>
      </c>
    </row>
    <row r="544" hidden="1" spans="1:3">
      <c r="A544" s="10">
        <v>2070602</v>
      </c>
      <c r="B544" s="9" t="s">
        <v>133</v>
      </c>
      <c r="C544" s="8">
        <v>0</v>
      </c>
    </row>
    <row r="545" hidden="1" spans="1:3">
      <c r="A545" s="10">
        <v>2070603</v>
      </c>
      <c r="B545" s="9" t="s">
        <v>134</v>
      </c>
      <c r="C545" s="8">
        <v>0</v>
      </c>
    </row>
    <row r="546" hidden="1" spans="1:3">
      <c r="A546" s="10">
        <v>2070604</v>
      </c>
      <c r="B546" s="9" t="s">
        <v>417</v>
      </c>
      <c r="C546" s="8">
        <v>0</v>
      </c>
    </row>
    <row r="547" hidden="1" spans="1:3">
      <c r="A547" s="10">
        <v>2070605</v>
      </c>
      <c r="B547" s="9" t="s">
        <v>418</v>
      </c>
      <c r="C547" s="8">
        <v>0</v>
      </c>
    </row>
    <row r="548" hidden="1" spans="1:3">
      <c r="A548" s="10">
        <v>2070606</v>
      </c>
      <c r="B548" s="9" t="s">
        <v>419</v>
      </c>
      <c r="C548" s="8">
        <v>0</v>
      </c>
    </row>
    <row r="549" hidden="1" spans="1:3">
      <c r="A549" s="10">
        <v>2070607</v>
      </c>
      <c r="B549" s="9" t="s">
        <v>420</v>
      </c>
      <c r="C549" s="8">
        <v>0</v>
      </c>
    </row>
    <row r="550" hidden="1" spans="1:3">
      <c r="A550" s="10">
        <v>2070699</v>
      </c>
      <c r="B550" s="9" t="s">
        <v>421</v>
      </c>
      <c r="C550" s="8">
        <v>0</v>
      </c>
    </row>
    <row r="551" hidden="1" spans="1:3">
      <c r="A551" s="10">
        <v>20708</v>
      </c>
      <c r="B551" s="5" t="s">
        <v>422</v>
      </c>
      <c r="C551" s="8">
        <f>SUM(C552:C557)</f>
        <v>0</v>
      </c>
    </row>
    <row r="552" hidden="1" spans="1:3">
      <c r="A552" s="10">
        <v>2070801</v>
      </c>
      <c r="B552" s="9" t="s">
        <v>132</v>
      </c>
      <c r="C552" s="8">
        <v>0</v>
      </c>
    </row>
    <row r="553" hidden="1" spans="1:3">
      <c r="A553" s="10">
        <v>2070802</v>
      </c>
      <c r="B553" s="9" t="s">
        <v>133</v>
      </c>
      <c r="C553" s="8">
        <v>0</v>
      </c>
    </row>
    <row r="554" hidden="1" spans="1:3">
      <c r="A554" s="10">
        <v>2070803</v>
      </c>
      <c r="B554" s="9" t="s">
        <v>134</v>
      </c>
      <c r="C554" s="8">
        <v>0</v>
      </c>
    </row>
    <row r="555" hidden="1" spans="1:3">
      <c r="A555" s="10">
        <v>2070804</v>
      </c>
      <c r="B555" s="9" t="s">
        <v>1429</v>
      </c>
      <c r="C555" s="8">
        <v>0</v>
      </c>
    </row>
    <row r="556" hidden="1" spans="1:3">
      <c r="A556" s="10">
        <v>2070805</v>
      </c>
      <c r="B556" s="9" t="s">
        <v>1430</v>
      </c>
      <c r="C556" s="8">
        <v>0</v>
      </c>
    </row>
    <row r="557" hidden="1" spans="1:3">
      <c r="A557" s="10">
        <v>2070899</v>
      </c>
      <c r="B557" s="9" t="s">
        <v>426</v>
      </c>
      <c r="C557" s="8">
        <v>0</v>
      </c>
    </row>
    <row r="558" hidden="1" spans="1:3">
      <c r="A558" s="10">
        <v>20799</v>
      </c>
      <c r="B558" s="5" t="s">
        <v>1431</v>
      </c>
      <c r="C558" s="8">
        <f>SUM(C559:C561)</f>
        <v>0</v>
      </c>
    </row>
    <row r="559" hidden="1" spans="1:3">
      <c r="A559" s="10">
        <v>2079902</v>
      </c>
      <c r="B559" s="9" t="s">
        <v>428</v>
      </c>
      <c r="C559" s="8">
        <v>0</v>
      </c>
    </row>
    <row r="560" hidden="1" spans="1:3">
      <c r="A560" s="10">
        <v>2079903</v>
      </c>
      <c r="B560" s="9" t="s">
        <v>429</v>
      </c>
      <c r="C560" s="8">
        <v>0</v>
      </c>
    </row>
    <row r="561" hidden="1" spans="1:3">
      <c r="A561" s="10">
        <v>2079999</v>
      </c>
      <c r="B561" s="9" t="s">
        <v>1432</v>
      </c>
      <c r="C561" s="8">
        <v>0</v>
      </c>
    </row>
    <row r="562" spans="1:3">
      <c r="A562" s="10">
        <v>208</v>
      </c>
      <c r="B562" s="5" t="s">
        <v>431</v>
      </c>
      <c r="C562" s="8">
        <f>C563+C577+C585+C587+C596+C600+C610+C618+C625+C632+C641+C646+C649+C652+C655+C658+C661+C665+C670+C678</f>
        <v>3958</v>
      </c>
    </row>
    <row r="563" hidden="1" spans="1:3">
      <c r="A563" s="10">
        <v>20801</v>
      </c>
      <c r="B563" s="5" t="s">
        <v>432</v>
      </c>
      <c r="C563" s="8">
        <f>SUM(C564:C576)</f>
        <v>0</v>
      </c>
    </row>
    <row r="564" hidden="1" spans="1:3">
      <c r="A564" s="10">
        <v>2080101</v>
      </c>
      <c r="B564" s="9" t="s">
        <v>132</v>
      </c>
      <c r="C564" s="8"/>
    </row>
    <row r="565" hidden="1" spans="1:3">
      <c r="A565" s="10">
        <v>2080102</v>
      </c>
      <c r="B565" s="9" t="s">
        <v>133</v>
      </c>
      <c r="C565" s="8"/>
    </row>
    <row r="566" hidden="1" spans="1:3">
      <c r="A566" s="10">
        <v>2080103</v>
      </c>
      <c r="B566" s="9" t="s">
        <v>134</v>
      </c>
      <c r="C566" s="8"/>
    </row>
    <row r="567" hidden="1" spans="1:3">
      <c r="A567" s="10">
        <v>2080104</v>
      </c>
      <c r="B567" s="9" t="s">
        <v>433</v>
      </c>
      <c r="C567" s="8"/>
    </row>
    <row r="568" hidden="1" spans="1:3">
      <c r="A568" s="10">
        <v>2080105</v>
      </c>
      <c r="B568" s="9" t="s">
        <v>434</v>
      </c>
      <c r="C568" s="8"/>
    </row>
    <row r="569" hidden="1" spans="1:3">
      <c r="A569" s="10">
        <v>2080106</v>
      </c>
      <c r="B569" s="9" t="s">
        <v>435</v>
      </c>
      <c r="C569" s="8"/>
    </row>
    <row r="570" hidden="1" spans="1:3">
      <c r="A570" s="10">
        <v>2080107</v>
      </c>
      <c r="B570" s="9" t="s">
        <v>436</v>
      </c>
      <c r="C570" s="8">
        <v>0</v>
      </c>
    </row>
    <row r="571" hidden="1" spans="1:3">
      <c r="A571" s="10">
        <v>2080108</v>
      </c>
      <c r="B571" s="9" t="s">
        <v>173</v>
      </c>
      <c r="C571" s="8">
        <v>0</v>
      </c>
    </row>
    <row r="572" hidden="1" spans="1:3">
      <c r="A572" s="10">
        <v>2080109</v>
      </c>
      <c r="B572" s="9" t="s">
        <v>437</v>
      </c>
      <c r="C572" s="8">
        <v>0</v>
      </c>
    </row>
    <row r="573" hidden="1" spans="1:3">
      <c r="A573" s="10">
        <v>2080110</v>
      </c>
      <c r="B573" s="9" t="s">
        <v>438</v>
      </c>
      <c r="C573" s="8">
        <v>0</v>
      </c>
    </row>
    <row r="574" hidden="1" spans="1:3">
      <c r="A574" s="10">
        <v>2080111</v>
      </c>
      <c r="B574" s="9" t="s">
        <v>439</v>
      </c>
      <c r="C574" s="8">
        <v>0</v>
      </c>
    </row>
    <row r="575" hidden="1" spans="1:3">
      <c r="A575" s="10">
        <v>2080112</v>
      </c>
      <c r="B575" s="9" t="s">
        <v>440</v>
      </c>
      <c r="C575" s="8">
        <v>0</v>
      </c>
    </row>
    <row r="576" hidden="1" spans="1:3">
      <c r="A576" s="10">
        <v>2080199</v>
      </c>
      <c r="B576" s="9" t="s">
        <v>445</v>
      </c>
      <c r="C576" s="8">
        <v>0</v>
      </c>
    </row>
    <row r="577" spans="1:3">
      <c r="A577" s="10">
        <v>20802</v>
      </c>
      <c r="B577" s="5" t="s">
        <v>446</v>
      </c>
      <c r="C577" s="8">
        <f>SUM(C578:C584)</f>
        <v>22</v>
      </c>
    </row>
    <row r="578" spans="1:3">
      <c r="A578" s="10">
        <v>2080201</v>
      </c>
      <c r="B578" s="9" t="s">
        <v>132</v>
      </c>
      <c r="C578" s="8">
        <v>1</v>
      </c>
    </row>
    <row r="579" hidden="1" spans="1:3">
      <c r="A579" s="10">
        <v>2080202</v>
      </c>
      <c r="B579" s="9" t="s">
        <v>133</v>
      </c>
      <c r="C579" s="8">
        <v>0</v>
      </c>
    </row>
    <row r="580" hidden="1" spans="1:3">
      <c r="A580" s="10">
        <v>2080203</v>
      </c>
      <c r="B580" s="9" t="s">
        <v>134</v>
      </c>
      <c r="C580" s="8">
        <v>0</v>
      </c>
    </row>
    <row r="581" hidden="1" spans="1:3">
      <c r="A581" s="10">
        <v>2080206</v>
      </c>
      <c r="B581" s="9" t="s">
        <v>1433</v>
      </c>
      <c r="C581" s="8">
        <v>0</v>
      </c>
    </row>
    <row r="582" hidden="1" spans="1:3">
      <c r="A582" s="10">
        <v>2080207</v>
      </c>
      <c r="B582" s="9" t="s">
        <v>448</v>
      </c>
      <c r="C582" s="8">
        <v>0</v>
      </c>
    </row>
    <row r="583" hidden="1" spans="1:3">
      <c r="A583" s="10">
        <v>2080208</v>
      </c>
      <c r="B583" s="9" t="s">
        <v>1434</v>
      </c>
      <c r="C583" s="8"/>
    </row>
    <row r="584" spans="1:3">
      <c r="A584" s="10">
        <v>2080299</v>
      </c>
      <c r="B584" s="9" t="s">
        <v>450</v>
      </c>
      <c r="C584" s="8">
        <v>21</v>
      </c>
    </row>
    <row r="585" hidden="1" spans="1:3">
      <c r="A585" s="10">
        <v>20804</v>
      </c>
      <c r="B585" s="5" t="s">
        <v>451</v>
      </c>
      <c r="C585" s="8">
        <f>C586</f>
        <v>0</v>
      </c>
    </row>
    <row r="586" hidden="1" spans="1:3">
      <c r="A586" s="10">
        <v>2080402</v>
      </c>
      <c r="B586" s="9" t="s">
        <v>452</v>
      </c>
      <c r="C586" s="8">
        <v>0</v>
      </c>
    </row>
    <row r="587" spans="1:3">
      <c r="A587" s="10">
        <v>20805</v>
      </c>
      <c r="B587" s="5" t="s">
        <v>1435</v>
      </c>
      <c r="C587" s="8">
        <f>SUM(C588:C595)</f>
        <v>698</v>
      </c>
    </row>
    <row r="588" spans="1:3">
      <c r="A588" s="10">
        <v>2080501</v>
      </c>
      <c r="B588" s="9" t="s">
        <v>1436</v>
      </c>
      <c r="C588" s="8">
        <v>1</v>
      </c>
    </row>
    <row r="589" spans="1:3">
      <c r="A589" s="10">
        <v>2080502</v>
      </c>
      <c r="B589" s="9" t="s">
        <v>455</v>
      </c>
      <c r="C589" s="8">
        <v>7</v>
      </c>
    </row>
    <row r="590" hidden="1" spans="1:3">
      <c r="A590" s="10">
        <v>2080503</v>
      </c>
      <c r="B590" s="9" t="s">
        <v>456</v>
      </c>
      <c r="C590" s="8"/>
    </row>
    <row r="591" hidden="1" spans="1:3">
      <c r="A591" s="10">
        <v>2080504</v>
      </c>
      <c r="B591" s="9" t="s">
        <v>1437</v>
      </c>
      <c r="C591" s="8"/>
    </row>
    <row r="592" spans="1:3">
      <c r="A592" s="10">
        <v>2080505</v>
      </c>
      <c r="B592" s="9" t="s">
        <v>457</v>
      </c>
      <c r="C592" s="8">
        <v>576</v>
      </c>
    </row>
    <row r="593" spans="1:3">
      <c r="A593" s="10">
        <v>2080506</v>
      </c>
      <c r="B593" s="9" t="s">
        <v>458</v>
      </c>
      <c r="C593" s="8">
        <v>114</v>
      </c>
    </row>
    <row r="594" hidden="1" spans="1:3">
      <c r="A594" s="10">
        <v>2080507</v>
      </c>
      <c r="B594" s="9" t="s">
        <v>459</v>
      </c>
      <c r="C594" s="8"/>
    </row>
    <row r="595" hidden="1" spans="1:3">
      <c r="A595" s="10">
        <v>2080599</v>
      </c>
      <c r="B595" s="9" t="s">
        <v>1438</v>
      </c>
      <c r="C595" s="8">
        <v>0</v>
      </c>
    </row>
    <row r="596" hidden="1" spans="1:3">
      <c r="A596" s="10">
        <v>20806</v>
      </c>
      <c r="B596" s="5" t="s">
        <v>462</v>
      </c>
      <c r="C596" s="8">
        <f>SUM(C597:C599)</f>
        <v>0</v>
      </c>
    </row>
    <row r="597" hidden="1" spans="1:3">
      <c r="A597" s="10">
        <v>2080601</v>
      </c>
      <c r="B597" s="9" t="s">
        <v>463</v>
      </c>
      <c r="C597" s="8">
        <v>0</v>
      </c>
    </row>
    <row r="598" hidden="1" spans="1:3">
      <c r="A598" s="10">
        <v>2080602</v>
      </c>
      <c r="B598" s="9" t="s">
        <v>464</v>
      </c>
      <c r="C598" s="8">
        <v>0</v>
      </c>
    </row>
    <row r="599" hidden="1" spans="1:3">
      <c r="A599" s="10">
        <v>2080699</v>
      </c>
      <c r="B599" s="9" t="s">
        <v>465</v>
      </c>
      <c r="C599" s="8">
        <v>0</v>
      </c>
    </row>
    <row r="600" spans="1:3">
      <c r="A600" s="10">
        <v>20807</v>
      </c>
      <c r="B600" s="5" t="s">
        <v>466</v>
      </c>
      <c r="C600" s="8">
        <f>SUM(C601:C609)</f>
        <v>910</v>
      </c>
    </row>
    <row r="601" hidden="1" spans="1:3">
      <c r="A601" s="10">
        <v>2080701</v>
      </c>
      <c r="B601" s="9" t="s">
        <v>467</v>
      </c>
      <c r="C601" s="8">
        <v>0</v>
      </c>
    </row>
    <row r="602" hidden="1" spans="1:3">
      <c r="A602" s="10">
        <v>2080702</v>
      </c>
      <c r="B602" s="9" t="s">
        <v>468</v>
      </c>
      <c r="C602" s="8">
        <v>0</v>
      </c>
    </row>
    <row r="603" spans="1:3">
      <c r="A603" s="10">
        <v>2080704</v>
      </c>
      <c r="B603" s="9" t="s">
        <v>469</v>
      </c>
      <c r="C603" s="8">
        <v>910</v>
      </c>
    </row>
    <row r="604" hidden="1" spans="1:3">
      <c r="A604" s="10">
        <v>2080705</v>
      </c>
      <c r="B604" s="9" t="s">
        <v>470</v>
      </c>
      <c r="C604" s="8"/>
    </row>
    <row r="605" hidden="1" spans="1:3">
      <c r="A605" s="10">
        <v>2080709</v>
      </c>
      <c r="B605" s="9" t="s">
        <v>471</v>
      </c>
      <c r="C605" s="8">
        <v>0</v>
      </c>
    </row>
    <row r="606" hidden="1" spans="1:3">
      <c r="A606" s="10">
        <v>2080711</v>
      </c>
      <c r="B606" s="9" t="s">
        <v>472</v>
      </c>
      <c r="C606" s="8">
        <v>0</v>
      </c>
    </row>
    <row r="607" hidden="1" spans="1:3">
      <c r="A607" s="10">
        <v>2080712</v>
      </c>
      <c r="B607" s="9" t="s">
        <v>473</v>
      </c>
      <c r="C607" s="8">
        <v>0</v>
      </c>
    </row>
    <row r="608" hidden="1" spans="1:3">
      <c r="A608" s="10">
        <v>2080713</v>
      </c>
      <c r="B608" s="9" t="s">
        <v>1439</v>
      </c>
      <c r="C608" s="8">
        <v>0</v>
      </c>
    </row>
    <row r="609" hidden="1" spans="1:3">
      <c r="A609" s="10">
        <v>2080799</v>
      </c>
      <c r="B609" s="9" t="s">
        <v>475</v>
      </c>
      <c r="C609" s="8">
        <v>0</v>
      </c>
    </row>
    <row r="610" spans="1:3">
      <c r="A610" s="10">
        <v>20808</v>
      </c>
      <c r="B610" s="5" t="s">
        <v>476</v>
      </c>
      <c r="C610" s="8">
        <f>SUM(C611:C617)</f>
        <v>33</v>
      </c>
    </row>
    <row r="611" spans="1:3">
      <c r="A611" s="10">
        <v>2080801</v>
      </c>
      <c r="B611" s="9" t="s">
        <v>477</v>
      </c>
      <c r="C611" s="8">
        <v>33</v>
      </c>
    </row>
    <row r="612" hidden="1" spans="1:3">
      <c r="A612" s="10">
        <v>2080802</v>
      </c>
      <c r="B612" s="9" t="s">
        <v>478</v>
      </c>
      <c r="C612" s="8"/>
    </row>
    <row r="613" hidden="1" spans="1:3">
      <c r="A613" s="10">
        <v>2080803</v>
      </c>
      <c r="B613" s="9" t="s">
        <v>479</v>
      </c>
      <c r="C613" s="8"/>
    </row>
    <row r="614" hidden="1" spans="1:3">
      <c r="A614" s="10">
        <v>2080804</v>
      </c>
      <c r="B614" s="9" t="s">
        <v>1440</v>
      </c>
      <c r="C614" s="8"/>
    </row>
    <row r="615" hidden="1" spans="1:3">
      <c r="A615" s="10">
        <v>2080805</v>
      </c>
      <c r="B615" s="9" t="s">
        <v>480</v>
      </c>
      <c r="C615" s="8"/>
    </row>
    <row r="616" hidden="1" spans="1:3">
      <c r="A616" s="10">
        <v>2080806</v>
      </c>
      <c r="B616" s="9" t="s">
        <v>481</v>
      </c>
      <c r="C616" s="8"/>
    </row>
    <row r="617" hidden="1" spans="1:3">
      <c r="A617" s="10">
        <v>2080899</v>
      </c>
      <c r="B617" s="9" t="s">
        <v>484</v>
      </c>
      <c r="C617" s="8"/>
    </row>
    <row r="618" hidden="1" spans="1:3">
      <c r="A618" s="10">
        <v>20809</v>
      </c>
      <c r="B618" s="5" t="s">
        <v>485</v>
      </c>
      <c r="C618" s="8">
        <f>SUM(C619:C624)</f>
        <v>0</v>
      </c>
    </row>
    <row r="619" hidden="1" spans="1:3">
      <c r="A619" s="10">
        <v>2080901</v>
      </c>
      <c r="B619" s="9" t="s">
        <v>486</v>
      </c>
      <c r="C619" s="8"/>
    </row>
    <row r="620" hidden="1" spans="1:3">
      <c r="A620" s="10">
        <v>2080902</v>
      </c>
      <c r="B620" s="9" t="s">
        <v>487</v>
      </c>
      <c r="C620" s="8">
        <v>0</v>
      </c>
    </row>
    <row r="621" hidden="1" spans="1:3">
      <c r="A621" s="10">
        <v>2080903</v>
      </c>
      <c r="B621" s="9" t="s">
        <v>488</v>
      </c>
      <c r="C621" s="8">
        <v>0</v>
      </c>
    </row>
    <row r="622" hidden="1" spans="1:3">
      <c r="A622" s="10">
        <v>2080904</v>
      </c>
      <c r="B622" s="9" t="s">
        <v>489</v>
      </c>
      <c r="C622" s="8">
        <v>0</v>
      </c>
    </row>
    <row r="623" hidden="1" spans="1:3">
      <c r="A623" s="10">
        <v>2080905</v>
      </c>
      <c r="B623" s="9" t="s">
        <v>490</v>
      </c>
      <c r="C623" s="8">
        <v>0</v>
      </c>
    </row>
    <row r="624" hidden="1" spans="1:3">
      <c r="A624" s="10">
        <v>2080999</v>
      </c>
      <c r="B624" s="9" t="s">
        <v>491</v>
      </c>
      <c r="C624" s="8">
        <v>0</v>
      </c>
    </row>
    <row r="625" hidden="1" spans="1:3">
      <c r="A625" s="10">
        <v>20810</v>
      </c>
      <c r="B625" s="5" t="s">
        <v>492</v>
      </c>
      <c r="C625" s="8">
        <f>SUM(C626:C631)</f>
        <v>0</v>
      </c>
    </row>
    <row r="626" hidden="1" spans="1:3">
      <c r="A626" s="10">
        <v>2081001</v>
      </c>
      <c r="B626" s="9" t="s">
        <v>493</v>
      </c>
      <c r="C626" s="8"/>
    </row>
    <row r="627" hidden="1" spans="1:3">
      <c r="A627" s="10">
        <v>2081002</v>
      </c>
      <c r="B627" s="9" t="s">
        <v>494</v>
      </c>
      <c r="C627" s="8"/>
    </row>
    <row r="628" hidden="1" spans="1:3">
      <c r="A628" s="10">
        <v>2081003</v>
      </c>
      <c r="B628" s="9" t="s">
        <v>1441</v>
      </c>
      <c r="C628" s="8">
        <v>0</v>
      </c>
    </row>
    <row r="629" hidden="1" spans="1:3">
      <c r="A629" s="10">
        <v>2081004</v>
      </c>
      <c r="B629" s="9" t="s">
        <v>496</v>
      </c>
      <c r="C629" s="8">
        <v>0</v>
      </c>
    </row>
    <row r="630" hidden="1" spans="1:3">
      <c r="A630" s="10">
        <v>2081005</v>
      </c>
      <c r="B630" s="9" t="s">
        <v>497</v>
      </c>
      <c r="C630" s="8"/>
    </row>
    <row r="631" hidden="1" spans="1:3">
      <c r="A631" s="10">
        <v>2081099</v>
      </c>
      <c r="B631" s="9" t="s">
        <v>499</v>
      </c>
      <c r="C631" s="8"/>
    </row>
    <row r="632" spans="1:3">
      <c r="A632" s="10">
        <v>20811</v>
      </c>
      <c r="B632" s="5" t="s">
        <v>500</v>
      </c>
      <c r="C632" s="8">
        <f>SUM(C633:C640)</f>
        <v>1</v>
      </c>
    </row>
    <row r="633" hidden="1" spans="1:3">
      <c r="A633" s="10">
        <v>2081101</v>
      </c>
      <c r="B633" s="9" t="s">
        <v>132</v>
      </c>
      <c r="C633" s="8"/>
    </row>
    <row r="634" hidden="1" spans="1:3">
      <c r="A634" s="10">
        <v>2081102</v>
      </c>
      <c r="B634" s="9" t="s">
        <v>133</v>
      </c>
      <c r="C634" s="8"/>
    </row>
    <row r="635" hidden="1" spans="1:3">
      <c r="A635" s="10">
        <v>2081103</v>
      </c>
      <c r="B635" s="9" t="s">
        <v>134</v>
      </c>
      <c r="C635" s="8"/>
    </row>
    <row r="636" hidden="1" spans="1:3">
      <c r="A636" s="10">
        <v>2081104</v>
      </c>
      <c r="B636" s="9" t="s">
        <v>501</v>
      </c>
      <c r="C636" s="8"/>
    </row>
    <row r="637" hidden="1" spans="1:3">
      <c r="A637" s="10">
        <v>2081105</v>
      </c>
      <c r="B637" s="9" t="s">
        <v>1442</v>
      </c>
      <c r="C637" s="8"/>
    </row>
    <row r="638" hidden="1" spans="1:3">
      <c r="A638" s="10">
        <v>2081106</v>
      </c>
      <c r="B638" s="9" t="s">
        <v>503</v>
      </c>
      <c r="C638" s="8"/>
    </row>
    <row r="639" hidden="1" spans="1:3">
      <c r="A639" s="10">
        <v>2081107</v>
      </c>
      <c r="B639" s="9" t="s">
        <v>504</v>
      </c>
      <c r="C639" s="8"/>
    </row>
    <row r="640" spans="1:3">
      <c r="A640" s="10">
        <v>2081199</v>
      </c>
      <c r="B640" s="9" t="s">
        <v>505</v>
      </c>
      <c r="C640" s="8">
        <v>1</v>
      </c>
    </row>
    <row r="641" hidden="1" spans="1:3">
      <c r="A641" s="10">
        <v>20816</v>
      </c>
      <c r="B641" s="5" t="s">
        <v>506</v>
      </c>
      <c r="C641" s="8">
        <f>SUM(C642:C645)</f>
        <v>0</v>
      </c>
    </row>
    <row r="642" hidden="1" spans="1:3">
      <c r="A642" s="10">
        <v>2081601</v>
      </c>
      <c r="B642" s="9" t="s">
        <v>132</v>
      </c>
      <c r="C642" s="8">
        <v>0</v>
      </c>
    </row>
    <row r="643" hidden="1" spans="1:3">
      <c r="A643" s="10">
        <v>2081602</v>
      </c>
      <c r="B643" s="9" t="s">
        <v>133</v>
      </c>
      <c r="C643" s="8">
        <v>0</v>
      </c>
    </row>
    <row r="644" hidden="1" spans="1:3">
      <c r="A644" s="10">
        <v>2081603</v>
      </c>
      <c r="B644" s="9" t="s">
        <v>134</v>
      </c>
      <c r="C644" s="8">
        <v>0</v>
      </c>
    </row>
    <row r="645" hidden="1" spans="1:3">
      <c r="A645" s="10">
        <v>2081699</v>
      </c>
      <c r="B645" s="9" t="s">
        <v>507</v>
      </c>
      <c r="C645" s="8">
        <v>0</v>
      </c>
    </row>
    <row r="646" hidden="1" spans="1:3">
      <c r="A646" s="10">
        <v>20819</v>
      </c>
      <c r="B646" s="5" t="s">
        <v>508</v>
      </c>
      <c r="C646" s="8">
        <f>SUM(C647:C648)</f>
        <v>0</v>
      </c>
    </row>
    <row r="647" hidden="1" spans="1:3">
      <c r="A647" s="10">
        <v>2081901</v>
      </c>
      <c r="B647" s="9" t="s">
        <v>509</v>
      </c>
      <c r="C647" s="8">
        <v>0</v>
      </c>
    </row>
    <row r="648" hidden="1" spans="1:3">
      <c r="A648" s="10">
        <v>2081902</v>
      </c>
      <c r="B648" s="9" t="s">
        <v>510</v>
      </c>
      <c r="C648" s="8">
        <v>0</v>
      </c>
    </row>
    <row r="649" hidden="1" spans="1:3">
      <c r="A649" s="10">
        <v>20820</v>
      </c>
      <c r="B649" s="5" t="s">
        <v>511</v>
      </c>
      <c r="C649" s="8">
        <f>SUM(C650:C651)</f>
        <v>0</v>
      </c>
    </row>
    <row r="650" hidden="1" spans="1:3">
      <c r="A650" s="10">
        <v>2082001</v>
      </c>
      <c r="B650" s="9" t="s">
        <v>512</v>
      </c>
      <c r="C650" s="8"/>
    </row>
    <row r="651" hidden="1" spans="1:3">
      <c r="A651" s="10">
        <v>2082002</v>
      </c>
      <c r="B651" s="9" t="s">
        <v>513</v>
      </c>
      <c r="C651" s="8">
        <v>0</v>
      </c>
    </row>
    <row r="652" hidden="1" spans="1:3">
      <c r="A652" s="10">
        <v>20821</v>
      </c>
      <c r="B652" s="5" t="s">
        <v>514</v>
      </c>
      <c r="C652" s="8">
        <f>SUM(C653:C654)</f>
        <v>0</v>
      </c>
    </row>
    <row r="653" hidden="1" spans="1:3">
      <c r="A653" s="10">
        <v>2082101</v>
      </c>
      <c r="B653" s="9" t="s">
        <v>515</v>
      </c>
      <c r="C653" s="8">
        <v>0</v>
      </c>
    </row>
    <row r="654" hidden="1" spans="1:3">
      <c r="A654" s="10">
        <v>2082102</v>
      </c>
      <c r="B654" s="9" t="s">
        <v>516</v>
      </c>
      <c r="C654" s="8">
        <v>0</v>
      </c>
    </row>
    <row r="655" hidden="1" spans="1:3">
      <c r="A655" s="10">
        <v>20824</v>
      </c>
      <c r="B655" s="5" t="s">
        <v>517</v>
      </c>
      <c r="C655" s="8">
        <f>SUM(C656:C657)</f>
        <v>0</v>
      </c>
    </row>
    <row r="656" hidden="1" spans="1:3">
      <c r="A656" s="10">
        <v>2082401</v>
      </c>
      <c r="B656" s="9" t="s">
        <v>518</v>
      </c>
      <c r="C656" s="8">
        <v>0</v>
      </c>
    </row>
    <row r="657" hidden="1" spans="1:3">
      <c r="A657" s="10">
        <v>2082402</v>
      </c>
      <c r="B657" s="9" t="s">
        <v>519</v>
      </c>
      <c r="C657" s="8">
        <v>0</v>
      </c>
    </row>
    <row r="658" spans="1:3">
      <c r="A658" s="10">
        <v>20825</v>
      </c>
      <c r="B658" s="5" t="s">
        <v>520</v>
      </c>
      <c r="C658" s="8">
        <f>SUM(C659:C660)</f>
        <v>3</v>
      </c>
    </row>
    <row r="659" spans="1:3">
      <c r="A659" s="10">
        <v>2082501</v>
      </c>
      <c r="B659" s="9" t="s">
        <v>521</v>
      </c>
      <c r="C659" s="8">
        <v>2</v>
      </c>
    </row>
    <row r="660" spans="1:3">
      <c r="A660" s="10">
        <v>2082502</v>
      </c>
      <c r="B660" s="9" t="s">
        <v>522</v>
      </c>
      <c r="C660" s="8">
        <v>1</v>
      </c>
    </row>
    <row r="661" hidden="1" spans="1:3">
      <c r="A661" s="10">
        <v>20826</v>
      </c>
      <c r="B661" s="5" t="s">
        <v>523</v>
      </c>
      <c r="C661" s="8">
        <f>SUM(C662:C664)</f>
        <v>0</v>
      </c>
    </row>
    <row r="662" hidden="1" spans="1:3">
      <c r="A662" s="10">
        <v>2082601</v>
      </c>
      <c r="B662" s="9" t="s">
        <v>524</v>
      </c>
      <c r="C662" s="8"/>
    </row>
    <row r="663" hidden="1" spans="1:3">
      <c r="A663" s="10">
        <v>2082602</v>
      </c>
      <c r="B663" s="9" t="s">
        <v>525</v>
      </c>
      <c r="C663" s="8">
        <v>0</v>
      </c>
    </row>
    <row r="664" hidden="1" spans="1:3">
      <c r="A664" s="10">
        <v>2082699</v>
      </c>
      <c r="B664" s="9" t="s">
        <v>526</v>
      </c>
      <c r="C664" s="8">
        <v>0</v>
      </c>
    </row>
    <row r="665" hidden="1" spans="1:3">
      <c r="A665" s="10">
        <v>20827</v>
      </c>
      <c r="B665" s="5" t="s">
        <v>527</v>
      </c>
      <c r="C665" s="8">
        <f>SUM(C666:C669)</f>
        <v>0</v>
      </c>
    </row>
    <row r="666" hidden="1" spans="1:3">
      <c r="A666" s="10">
        <v>2082701</v>
      </c>
      <c r="B666" s="9" t="s">
        <v>528</v>
      </c>
      <c r="C666" s="8">
        <v>0</v>
      </c>
    </row>
    <row r="667" hidden="1" spans="1:3">
      <c r="A667" s="10">
        <v>2082702</v>
      </c>
      <c r="B667" s="9" t="s">
        <v>529</v>
      </c>
      <c r="C667" s="8">
        <v>0</v>
      </c>
    </row>
    <row r="668" hidden="1" spans="1:3">
      <c r="A668" s="10">
        <v>2082703</v>
      </c>
      <c r="B668" s="9" t="s">
        <v>1443</v>
      </c>
      <c r="C668" s="8">
        <v>0</v>
      </c>
    </row>
    <row r="669" hidden="1" spans="1:3">
      <c r="A669" s="10">
        <v>2082799</v>
      </c>
      <c r="B669" s="9" t="s">
        <v>530</v>
      </c>
      <c r="C669" s="8">
        <v>0</v>
      </c>
    </row>
    <row r="670" hidden="1" spans="1:3">
      <c r="A670" s="10">
        <v>20828</v>
      </c>
      <c r="B670" s="5" t="s">
        <v>531</v>
      </c>
      <c r="C670" s="8">
        <f>SUM(C671:C677)</f>
        <v>0</v>
      </c>
    </row>
    <row r="671" hidden="1" spans="1:3">
      <c r="A671" s="10">
        <v>2082801</v>
      </c>
      <c r="B671" s="9" t="s">
        <v>132</v>
      </c>
      <c r="C671" s="8">
        <v>0</v>
      </c>
    </row>
    <row r="672" hidden="1" spans="1:3">
      <c r="A672" s="10">
        <v>2082802</v>
      </c>
      <c r="B672" s="9" t="s">
        <v>133</v>
      </c>
      <c r="C672" s="8">
        <v>0</v>
      </c>
    </row>
    <row r="673" hidden="1" spans="1:3">
      <c r="A673" s="10">
        <v>2082803</v>
      </c>
      <c r="B673" s="9" t="s">
        <v>134</v>
      </c>
      <c r="C673" s="8">
        <v>0</v>
      </c>
    </row>
    <row r="674" hidden="1" spans="1:3">
      <c r="A674" s="10">
        <v>2082804</v>
      </c>
      <c r="B674" s="9" t="s">
        <v>532</v>
      </c>
      <c r="C674" s="8">
        <v>0</v>
      </c>
    </row>
    <row r="675" hidden="1" spans="1:3">
      <c r="A675" s="10">
        <v>2082805</v>
      </c>
      <c r="B675" s="9" t="s">
        <v>1444</v>
      </c>
      <c r="C675" s="8">
        <v>0</v>
      </c>
    </row>
    <row r="676" hidden="1" spans="1:3">
      <c r="A676" s="10">
        <v>2082850</v>
      </c>
      <c r="B676" s="9" t="s">
        <v>141</v>
      </c>
      <c r="C676" s="8">
        <v>0</v>
      </c>
    </row>
    <row r="677" hidden="1" spans="1:3">
      <c r="A677" s="10">
        <v>2082899</v>
      </c>
      <c r="B677" s="9" t="s">
        <v>534</v>
      </c>
      <c r="C677" s="8">
        <v>0</v>
      </c>
    </row>
    <row r="678" spans="1:3">
      <c r="A678" s="10">
        <v>20899</v>
      </c>
      <c r="B678" s="5" t="s">
        <v>538</v>
      </c>
      <c r="C678" s="8">
        <f>C679</f>
        <v>2291</v>
      </c>
    </row>
    <row r="679" spans="1:3">
      <c r="A679" s="10">
        <v>2089901</v>
      </c>
      <c r="B679" s="9" t="s">
        <v>539</v>
      </c>
      <c r="C679" s="8">
        <v>2291</v>
      </c>
    </row>
    <row r="680" spans="1:3">
      <c r="A680" s="10">
        <v>210</v>
      </c>
      <c r="B680" s="5" t="s">
        <v>540</v>
      </c>
      <c r="C680" s="8">
        <f>C681+C686+C699+C703+C715+C718+C722+C727+C731+C735+C738+C747+C749</f>
        <v>238</v>
      </c>
    </row>
    <row r="681" hidden="1" spans="1:3">
      <c r="A681" s="10">
        <v>21001</v>
      </c>
      <c r="B681" s="5" t="s">
        <v>541</v>
      </c>
      <c r="C681" s="8">
        <f>SUM(C682:C685)</f>
        <v>0</v>
      </c>
    </row>
    <row r="682" hidden="1" spans="1:3">
      <c r="A682" s="10">
        <v>2100101</v>
      </c>
      <c r="B682" s="9" t="s">
        <v>132</v>
      </c>
      <c r="C682" s="8"/>
    </row>
    <row r="683" hidden="1" spans="1:3">
      <c r="A683" s="10">
        <v>2100102</v>
      </c>
      <c r="B683" s="9" t="s">
        <v>133</v>
      </c>
      <c r="C683" s="8">
        <v>0</v>
      </c>
    </row>
    <row r="684" hidden="1" spans="1:3">
      <c r="A684" s="10">
        <v>2100103</v>
      </c>
      <c r="B684" s="9" t="s">
        <v>134</v>
      </c>
      <c r="C684" s="8">
        <v>0</v>
      </c>
    </row>
    <row r="685" hidden="1" spans="1:3">
      <c r="A685" s="10">
        <v>2100199</v>
      </c>
      <c r="B685" s="9" t="s">
        <v>542</v>
      </c>
      <c r="C685" s="8">
        <v>0</v>
      </c>
    </row>
    <row r="686" spans="1:3">
      <c r="A686" s="10">
        <v>21002</v>
      </c>
      <c r="B686" s="5" t="s">
        <v>543</v>
      </c>
      <c r="C686" s="8">
        <f>SUM(C687:C698)</f>
        <v>35</v>
      </c>
    </row>
    <row r="687" spans="1:3">
      <c r="A687" s="10">
        <v>2100201</v>
      </c>
      <c r="B687" s="9" t="s">
        <v>544</v>
      </c>
      <c r="C687" s="8">
        <v>35</v>
      </c>
    </row>
    <row r="688" hidden="1" spans="1:3">
      <c r="A688" s="10">
        <v>2100202</v>
      </c>
      <c r="B688" s="9" t="s">
        <v>1445</v>
      </c>
      <c r="C688" s="8">
        <v>0</v>
      </c>
    </row>
    <row r="689" hidden="1" spans="1:3">
      <c r="A689" s="10">
        <v>2100203</v>
      </c>
      <c r="B689" s="9" t="s">
        <v>546</v>
      </c>
      <c r="C689" s="8">
        <v>0</v>
      </c>
    </row>
    <row r="690" hidden="1" spans="1:3">
      <c r="A690" s="10">
        <v>2100204</v>
      </c>
      <c r="B690" s="9" t="s">
        <v>547</v>
      </c>
      <c r="C690" s="8">
        <v>0</v>
      </c>
    </row>
    <row r="691" hidden="1" spans="1:3">
      <c r="A691" s="10">
        <v>2100205</v>
      </c>
      <c r="B691" s="9" t="s">
        <v>548</v>
      </c>
      <c r="C691" s="8">
        <v>0</v>
      </c>
    </row>
    <row r="692" hidden="1" spans="1:3">
      <c r="A692" s="10">
        <v>2100206</v>
      </c>
      <c r="B692" s="9" t="s">
        <v>1446</v>
      </c>
      <c r="C692" s="8">
        <v>0</v>
      </c>
    </row>
    <row r="693" hidden="1" spans="1:3">
      <c r="A693" s="10">
        <v>2100207</v>
      </c>
      <c r="B693" s="9" t="s">
        <v>550</v>
      </c>
      <c r="C693" s="8">
        <v>0</v>
      </c>
    </row>
    <row r="694" hidden="1" spans="1:3">
      <c r="A694" s="10">
        <v>2100208</v>
      </c>
      <c r="B694" s="9" t="s">
        <v>551</v>
      </c>
      <c r="C694" s="8">
        <v>0</v>
      </c>
    </row>
    <row r="695" hidden="1" spans="1:3">
      <c r="A695" s="10">
        <v>2100209</v>
      </c>
      <c r="B695" s="9" t="s">
        <v>552</v>
      </c>
      <c r="C695" s="8">
        <v>0</v>
      </c>
    </row>
    <row r="696" hidden="1" spans="1:3">
      <c r="A696" s="10">
        <v>2100210</v>
      </c>
      <c r="B696" s="9" t="s">
        <v>553</v>
      </c>
      <c r="C696" s="8">
        <v>0</v>
      </c>
    </row>
    <row r="697" hidden="1" spans="1:3">
      <c r="A697" s="10">
        <v>2100211</v>
      </c>
      <c r="B697" s="9" t="s">
        <v>554</v>
      </c>
      <c r="C697" s="8">
        <v>0</v>
      </c>
    </row>
    <row r="698" hidden="1" spans="1:3">
      <c r="A698" s="10">
        <v>2100299</v>
      </c>
      <c r="B698" s="9" t="s">
        <v>557</v>
      </c>
      <c r="C698" s="8">
        <v>0</v>
      </c>
    </row>
    <row r="699" hidden="1" spans="1:3">
      <c r="A699" s="10">
        <v>21003</v>
      </c>
      <c r="B699" s="5" t="s">
        <v>558</v>
      </c>
      <c r="C699" s="8">
        <f>SUM(C700:C702)</f>
        <v>0</v>
      </c>
    </row>
    <row r="700" hidden="1" spans="1:3">
      <c r="A700" s="10">
        <v>2100301</v>
      </c>
      <c r="B700" s="9" t="s">
        <v>559</v>
      </c>
      <c r="C700" s="8">
        <v>0</v>
      </c>
    </row>
    <row r="701" hidden="1" spans="1:3">
      <c r="A701" s="10">
        <v>2100302</v>
      </c>
      <c r="B701" s="9" t="s">
        <v>560</v>
      </c>
      <c r="C701" s="8"/>
    </row>
    <row r="702" hidden="1" spans="1:3">
      <c r="A702" s="10">
        <v>2100399</v>
      </c>
      <c r="B702" s="9" t="s">
        <v>561</v>
      </c>
      <c r="C702" s="8"/>
    </row>
    <row r="703" spans="1:3">
      <c r="A703" s="10">
        <v>21004</v>
      </c>
      <c r="B703" s="5" t="s">
        <v>562</v>
      </c>
      <c r="C703" s="8">
        <f>SUM(C704:C714)</f>
        <v>13</v>
      </c>
    </row>
    <row r="704" spans="1:3">
      <c r="A704" s="10">
        <v>2100401</v>
      </c>
      <c r="B704" s="9" t="s">
        <v>563</v>
      </c>
      <c r="C704" s="8">
        <v>13</v>
      </c>
    </row>
    <row r="705" hidden="1" spans="1:3">
      <c r="A705" s="10">
        <v>2100402</v>
      </c>
      <c r="B705" s="9" t="s">
        <v>564</v>
      </c>
      <c r="C705" s="8"/>
    </row>
    <row r="706" hidden="1" spans="1:3">
      <c r="A706" s="10">
        <v>2100403</v>
      </c>
      <c r="B706" s="9" t="s">
        <v>565</v>
      </c>
      <c r="C706" s="8"/>
    </row>
    <row r="707" hidden="1" spans="1:3">
      <c r="A707" s="10">
        <v>2100404</v>
      </c>
      <c r="B707" s="9" t="s">
        <v>566</v>
      </c>
      <c r="C707" s="8">
        <v>0</v>
      </c>
    </row>
    <row r="708" hidden="1" spans="1:3">
      <c r="A708" s="10">
        <v>2100405</v>
      </c>
      <c r="B708" s="9" t="s">
        <v>567</v>
      </c>
      <c r="C708" s="8">
        <v>0</v>
      </c>
    </row>
    <row r="709" hidden="1" spans="1:3">
      <c r="A709" s="10">
        <v>2100406</v>
      </c>
      <c r="B709" s="9" t="s">
        <v>568</v>
      </c>
      <c r="C709" s="8">
        <v>0</v>
      </c>
    </row>
    <row r="710" hidden="1" spans="1:3">
      <c r="A710" s="10">
        <v>2100407</v>
      </c>
      <c r="B710" s="9" t="s">
        <v>569</v>
      </c>
      <c r="C710" s="8">
        <v>0</v>
      </c>
    </row>
    <row r="711" hidden="1" spans="1:3">
      <c r="A711" s="10">
        <v>2100408</v>
      </c>
      <c r="B711" s="9" t="s">
        <v>570</v>
      </c>
      <c r="C711" s="8">
        <v>0</v>
      </c>
    </row>
    <row r="712" hidden="1" spans="1:3">
      <c r="A712" s="10">
        <v>2100409</v>
      </c>
      <c r="B712" s="9" t="s">
        <v>1447</v>
      </c>
      <c r="C712" s="8">
        <v>0</v>
      </c>
    </row>
    <row r="713" hidden="1" spans="1:3">
      <c r="A713" s="10">
        <v>2100410</v>
      </c>
      <c r="B713" s="9" t="s">
        <v>572</v>
      </c>
      <c r="C713" s="8">
        <v>0</v>
      </c>
    </row>
    <row r="714" hidden="1" spans="1:3">
      <c r="A714" s="10">
        <v>2100499</v>
      </c>
      <c r="B714" s="9" t="s">
        <v>573</v>
      </c>
      <c r="C714" s="8">
        <v>0</v>
      </c>
    </row>
    <row r="715" hidden="1" spans="1:3">
      <c r="A715" s="10">
        <v>21006</v>
      </c>
      <c r="B715" s="5" t="s">
        <v>574</v>
      </c>
      <c r="C715" s="8">
        <f>SUM(C716:C717)</f>
        <v>0</v>
      </c>
    </row>
    <row r="716" hidden="1" spans="1:3">
      <c r="A716" s="10">
        <v>2100601</v>
      </c>
      <c r="B716" s="9" t="s">
        <v>1448</v>
      </c>
      <c r="C716" s="8">
        <v>0</v>
      </c>
    </row>
    <row r="717" hidden="1" spans="1:3">
      <c r="A717" s="10">
        <v>2100699</v>
      </c>
      <c r="B717" s="9" t="s">
        <v>576</v>
      </c>
      <c r="C717" s="8">
        <v>0</v>
      </c>
    </row>
    <row r="718" hidden="1" spans="1:3">
      <c r="A718" s="10">
        <v>21007</v>
      </c>
      <c r="B718" s="5" t="s">
        <v>577</v>
      </c>
      <c r="C718" s="8">
        <f>SUM(C719:C721)</f>
        <v>0</v>
      </c>
    </row>
    <row r="719" hidden="1" spans="1:3">
      <c r="A719" s="10">
        <v>2100716</v>
      </c>
      <c r="B719" s="9" t="s">
        <v>578</v>
      </c>
      <c r="C719" s="8"/>
    </row>
    <row r="720" hidden="1" spans="1:3">
      <c r="A720" s="10">
        <v>2100717</v>
      </c>
      <c r="B720" s="9" t="s">
        <v>579</v>
      </c>
      <c r="C720" s="8"/>
    </row>
    <row r="721" hidden="1" spans="1:3">
      <c r="A721" s="10">
        <v>2100799</v>
      </c>
      <c r="B721" s="9" t="s">
        <v>580</v>
      </c>
      <c r="C721" s="8"/>
    </row>
    <row r="722" spans="1:3">
      <c r="A722" s="10">
        <v>21011</v>
      </c>
      <c r="B722" s="5" t="s">
        <v>581</v>
      </c>
      <c r="C722" s="8">
        <f>SUM(C723:C726)</f>
        <v>190</v>
      </c>
    </row>
    <row r="723" spans="1:3">
      <c r="A723" s="10">
        <v>2101101</v>
      </c>
      <c r="B723" s="9" t="s">
        <v>582</v>
      </c>
      <c r="C723" s="8">
        <v>10</v>
      </c>
    </row>
    <row r="724" spans="1:3">
      <c r="A724" s="10">
        <v>2101102</v>
      </c>
      <c r="B724" s="9" t="s">
        <v>583</v>
      </c>
      <c r="C724" s="8">
        <v>70</v>
      </c>
    </row>
    <row r="725" spans="1:3">
      <c r="A725" s="10">
        <v>2101103</v>
      </c>
      <c r="B725" s="9" t="s">
        <v>584</v>
      </c>
      <c r="C725" s="8">
        <v>100</v>
      </c>
    </row>
    <row r="726" spans="1:3">
      <c r="A726" s="10">
        <v>2101199</v>
      </c>
      <c r="B726" s="9" t="s">
        <v>585</v>
      </c>
      <c r="C726" s="8">
        <v>10</v>
      </c>
    </row>
    <row r="727" hidden="1" spans="1:3">
      <c r="A727" s="10">
        <v>21012</v>
      </c>
      <c r="B727" s="5" t="s">
        <v>586</v>
      </c>
      <c r="C727" s="8">
        <f>SUM(C728:C730)</f>
        <v>0</v>
      </c>
    </row>
    <row r="728" hidden="1" spans="1:3">
      <c r="A728" s="10">
        <v>2101201</v>
      </c>
      <c r="B728" s="9" t="s">
        <v>587</v>
      </c>
      <c r="C728" s="8"/>
    </row>
    <row r="729" hidden="1" spans="1:3">
      <c r="A729" s="10">
        <v>2101202</v>
      </c>
      <c r="B729" s="9" t="s">
        <v>588</v>
      </c>
      <c r="C729" s="8">
        <v>0</v>
      </c>
    </row>
    <row r="730" hidden="1" spans="1:3">
      <c r="A730" s="10">
        <v>2101299</v>
      </c>
      <c r="B730" s="9" t="s">
        <v>589</v>
      </c>
      <c r="C730" s="8">
        <v>0</v>
      </c>
    </row>
    <row r="731" hidden="1" spans="1:3">
      <c r="A731" s="10">
        <v>21013</v>
      </c>
      <c r="B731" s="5" t="s">
        <v>590</v>
      </c>
      <c r="C731" s="8">
        <f>SUM(C732:C734)</f>
        <v>0</v>
      </c>
    </row>
    <row r="732" hidden="1" spans="1:3">
      <c r="A732" s="10">
        <v>2101301</v>
      </c>
      <c r="B732" s="9" t="s">
        <v>591</v>
      </c>
      <c r="C732" s="8">
        <v>0</v>
      </c>
    </row>
    <row r="733" hidden="1" spans="1:3">
      <c r="A733" s="10">
        <v>2101302</v>
      </c>
      <c r="B733" s="9" t="s">
        <v>592</v>
      </c>
      <c r="C733" s="8">
        <v>0</v>
      </c>
    </row>
    <row r="734" hidden="1" spans="1:3">
      <c r="A734" s="10">
        <v>2101399</v>
      </c>
      <c r="B734" s="9" t="s">
        <v>593</v>
      </c>
      <c r="C734" s="8">
        <v>0</v>
      </c>
    </row>
    <row r="735" hidden="1" spans="1:3">
      <c r="A735" s="10">
        <v>21014</v>
      </c>
      <c r="B735" s="5" t="s">
        <v>594</v>
      </c>
      <c r="C735" s="8">
        <f>SUM(C736:C737)</f>
        <v>0</v>
      </c>
    </row>
    <row r="736" hidden="1" spans="1:3">
      <c r="A736" s="10">
        <v>2101401</v>
      </c>
      <c r="B736" s="9" t="s">
        <v>595</v>
      </c>
      <c r="C736" s="8">
        <v>0</v>
      </c>
    </row>
    <row r="737" hidden="1" spans="1:3">
      <c r="A737" s="10">
        <v>2101499</v>
      </c>
      <c r="B737" s="9" t="s">
        <v>596</v>
      </c>
      <c r="C737" s="8">
        <v>0</v>
      </c>
    </row>
    <row r="738" hidden="1" spans="1:3">
      <c r="A738" s="10">
        <v>21015</v>
      </c>
      <c r="B738" s="5" t="s">
        <v>597</v>
      </c>
      <c r="C738" s="8">
        <f>SUM(C739:C746)</f>
        <v>0</v>
      </c>
    </row>
    <row r="739" hidden="1" spans="1:3">
      <c r="A739" s="10">
        <v>2101501</v>
      </c>
      <c r="B739" s="9" t="s">
        <v>132</v>
      </c>
      <c r="C739" s="8">
        <v>0</v>
      </c>
    </row>
    <row r="740" hidden="1" spans="1:3">
      <c r="A740" s="10">
        <v>2101502</v>
      </c>
      <c r="B740" s="9" t="s">
        <v>133</v>
      </c>
      <c r="C740" s="8">
        <v>0</v>
      </c>
    </row>
    <row r="741" hidden="1" spans="1:3">
      <c r="A741" s="10">
        <v>2101503</v>
      </c>
      <c r="B741" s="9" t="s">
        <v>134</v>
      </c>
      <c r="C741" s="8">
        <v>0</v>
      </c>
    </row>
    <row r="742" hidden="1" spans="1:3">
      <c r="A742" s="10">
        <v>2101504</v>
      </c>
      <c r="B742" s="9" t="s">
        <v>173</v>
      </c>
      <c r="C742" s="8">
        <v>0</v>
      </c>
    </row>
    <row r="743" hidden="1" spans="1:3">
      <c r="A743" s="10">
        <v>2101505</v>
      </c>
      <c r="B743" s="9" t="s">
        <v>598</v>
      </c>
      <c r="C743" s="8">
        <v>0</v>
      </c>
    </row>
    <row r="744" hidden="1" spans="1:3">
      <c r="A744" s="10">
        <v>2101506</v>
      </c>
      <c r="B744" s="9" t="s">
        <v>599</v>
      </c>
      <c r="C744" s="8">
        <v>0</v>
      </c>
    </row>
    <row r="745" hidden="1" spans="1:3">
      <c r="A745" s="10">
        <v>2101550</v>
      </c>
      <c r="B745" s="9" t="s">
        <v>141</v>
      </c>
      <c r="C745" s="8">
        <v>0</v>
      </c>
    </row>
    <row r="746" hidden="1" spans="1:3">
      <c r="A746" s="10">
        <v>2101599</v>
      </c>
      <c r="B746" s="9" t="s">
        <v>600</v>
      </c>
      <c r="C746" s="8">
        <v>0</v>
      </c>
    </row>
    <row r="747" hidden="1" spans="1:3">
      <c r="A747" s="10">
        <v>21016</v>
      </c>
      <c r="B747" s="5" t="s">
        <v>601</v>
      </c>
      <c r="C747" s="8">
        <f>C748</f>
        <v>0</v>
      </c>
    </row>
    <row r="748" hidden="1" spans="1:3">
      <c r="A748" s="10">
        <v>2101601</v>
      </c>
      <c r="B748" s="9" t="s">
        <v>602</v>
      </c>
      <c r="C748" s="8">
        <v>0</v>
      </c>
    </row>
    <row r="749" hidden="1" spans="1:3">
      <c r="A749" s="10">
        <v>21099</v>
      </c>
      <c r="B749" s="5" t="s">
        <v>603</v>
      </c>
      <c r="C749" s="8">
        <f>C750</f>
        <v>0</v>
      </c>
    </row>
    <row r="750" hidden="1" spans="1:3">
      <c r="A750" s="10">
        <v>2109901</v>
      </c>
      <c r="B750" s="9" t="s">
        <v>1449</v>
      </c>
      <c r="C750" s="8"/>
    </row>
    <row r="751" spans="1:3">
      <c r="A751" s="10">
        <v>211</v>
      </c>
      <c r="B751" s="5" t="s">
        <v>605</v>
      </c>
      <c r="C751" s="8">
        <f>C752+C762+C766+C774+C780+C787+C793+C796+C799+C801+C803+C809+C811+C813+C828</f>
        <v>11832</v>
      </c>
    </row>
    <row r="752" spans="1:3">
      <c r="A752" s="10">
        <v>21101</v>
      </c>
      <c r="B752" s="5" t="s">
        <v>606</v>
      </c>
      <c r="C752" s="8">
        <f>SUM(C753:C761)</f>
        <v>200</v>
      </c>
    </row>
    <row r="753" hidden="1" spans="1:3">
      <c r="A753" s="10">
        <v>2110101</v>
      </c>
      <c r="B753" s="9" t="s">
        <v>132</v>
      </c>
      <c r="C753" s="8"/>
    </row>
    <row r="754" hidden="1" spans="1:3">
      <c r="A754" s="10">
        <v>2110102</v>
      </c>
      <c r="B754" s="9" t="s">
        <v>133</v>
      </c>
      <c r="C754" s="8">
        <v>0</v>
      </c>
    </row>
    <row r="755" hidden="1" spans="1:3">
      <c r="A755" s="10">
        <v>2110103</v>
      </c>
      <c r="B755" s="9" t="s">
        <v>134</v>
      </c>
      <c r="C755" s="8">
        <v>0</v>
      </c>
    </row>
    <row r="756" hidden="1" spans="1:3">
      <c r="A756" s="10">
        <v>2110104</v>
      </c>
      <c r="B756" s="9" t="s">
        <v>607</v>
      </c>
      <c r="C756" s="8">
        <v>0</v>
      </c>
    </row>
    <row r="757" spans="1:3">
      <c r="A757" s="10">
        <v>2110105</v>
      </c>
      <c r="B757" s="9" t="s">
        <v>608</v>
      </c>
      <c r="C757" s="8">
        <v>100</v>
      </c>
    </row>
    <row r="758" hidden="1" spans="1:3">
      <c r="A758" s="10">
        <v>2110106</v>
      </c>
      <c r="B758" s="9" t="s">
        <v>609</v>
      </c>
      <c r="C758" s="8">
        <v>0</v>
      </c>
    </row>
    <row r="759" spans="1:3">
      <c r="A759" s="10">
        <v>2110107</v>
      </c>
      <c r="B759" s="9" t="s">
        <v>610</v>
      </c>
      <c r="C759" s="11">
        <v>3</v>
      </c>
    </row>
    <row r="760" hidden="1" spans="1:3">
      <c r="A760" s="10">
        <v>2110108</v>
      </c>
      <c r="B760" s="9" t="s">
        <v>611</v>
      </c>
      <c r="C760" s="8">
        <v>0</v>
      </c>
    </row>
    <row r="761" spans="1:3">
      <c r="A761" s="10">
        <v>2110199</v>
      </c>
      <c r="B761" s="9" t="s">
        <v>612</v>
      </c>
      <c r="C761" s="12">
        <v>97</v>
      </c>
    </row>
    <row r="762" spans="1:3">
      <c r="A762" s="10">
        <v>21102</v>
      </c>
      <c r="B762" s="5" t="s">
        <v>613</v>
      </c>
      <c r="C762" s="8">
        <f>SUM(C763:C765)</f>
        <v>118</v>
      </c>
    </row>
    <row r="763" spans="1:3">
      <c r="A763" s="10">
        <v>2110203</v>
      </c>
      <c r="B763" s="9" t="s">
        <v>614</v>
      </c>
      <c r="C763" s="8">
        <v>28</v>
      </c>
    </row>
    <row r="764" hidden="1" spans="1:3">
      <c r="A764" s="10">
        <v>2110204</v>
      </c>
      <c r="B764" s="9" t="s">
        <v>615</v>
      </c>
      <c r="C764" s="8">
        <v>0</v>
      </c>
    </row>
    <row r="765" spans="1:3">
      <c r="A765" s="10">
        <v>2110299</v>
      </c>
      <c r="B765" s="9" t="s">
        <v>616</v>
      </c>
      <c r="C765" s="8">
        <v>90</v>
      </c>
    </row>
    <row r="766" spans="1:3">
      <c r="A766" s="10">
        <v>21103</v>
      </c>
      <c r="B766" s="5" t="s">
        <v>617</v>
      </c>
      <c r="C766" s="8">
        <f>SUM(C767:C773)</f>
        <v>11514</v>
      </c>
    </row>
    <row r="767" spans="1:3">
      <c r="A767" s="10">
        <v>2110301</v>
      </c>
      <c r="B767" s="9" t="s">
        <v>618</v>
      </c>
      <c r="C767" s="8">
        <v>24</v>
      </c>
    </row>
    <row r="768" spans="1:3">
      <c r="A768" s="10">
        <v>2110302</v>
      </c>
      <c r="B768" s="9" t="s">
        <v>619</v>
      </c>
      <c r="C768" s="8">
        <v>11084</v>
      </c>
    </row>
    <row r="769" hidden="1" spans="1:3">
      <c r="A769" s="10">
        <v>2110303</v>
      </c>
      <c r="B769" s="9" t="s">
        <v>620</v>
      </c>
      <c r="C769" s="8">
        <v>0</v>
      </c>
    </row>
    <row r="770" spans="1:3">
      <c r="A770" s="10">
        <v>2110304</v>
      </c>
      <c r="B770" s="9" t="s">
        <v>621</v>
      </c>
      <c r="C770" s="8">
        <v>21</v>
      </c>
    </row>
    <row r="771" hidden="1" spans="1:3">
      <c r="A771" s="10">
        <v>2110305</v>
      </c>
      <c r="B771" s="9" t="s">
        <v>622</v>
      </c>
      <c r="C771" s="8">
        <v>0</v>
      </c>
    </row>
    <row r="772" hidden="1" spans="1:3">
      <c r="A772" s="10">
        <v>2110306</v>
      </c>
      <c r="B772" s="9" t="s">
        <v>623</v>
      </c>
      <c r="C772" s="8">
        <v>0</v>
      </c>
    </row>
    <row r="773" spans="1:3">
      <c r="A773" s="10">
        <v>2110399</v>
      </c>
      <c r="B773" s="9" t="s">
        <v>625</v>
      </c>
      <c r="C773" s="8">
        <v>385</v>
      </c>
    </row>
    <row r="774" hidden="1" spans="1:3">
      <c r="A774" s="10">
        <v>21104</v>
      </c>
      <c r="B774" s="5" t="s">
        <v>626</v>
      </c>
      <c r="C774" s="8">
        <f>SUM(C775:C779)</f>
        <v>0</v>
      </c>
    </row>
    <row r="775" hidden="1" spans="1:3">
      <c r="A775" s="10">
        <v>2110401</v>
      </c>
      <c r="B775" s="9" t="s">
        <v>627</v>
      </c>
      <c r="C775" s="8">
        <v>0</v>
      </c>
    </row>
    <row r="776" hidden="1" spans="1:3">
      <c r="A776" s="10">
        <v>2110402</v>
      </c>
      <c r="B776" s="9" t="s">
        <v>628</v>
      </c>
      <c r="C776" s="8">
        <v>0</v>
      </c>
    </row>
    <row r="777" hidden="1" spans="1:3">
      <c r="A777" s="10">
        <v>2110403</v>
      </c>
      <c r="B777" s="9" t="s">
        <v>1450</v>
      </c>
      <c r="C777" s="8">
        <v>0</v>
      </c>
    </row>
    <row r="778" hidden="1" spans="1:3">
      <c r="A778" s="10">
        <v>2110404</v>
      </c>
      <c r="B778" s="9" t="s">
        <v>629</v>
      </c>
      <c r="C778" s="8">
        <v>0</v>
      </c>
    </row>
    <row r="779" hidden="1" spans="1:3">
      <c r="A779" s="10">
        <v>2110499</v>
      </c>
      <c r="B779" s="9" t="s">
        <v>632</v>
      </c>
      <c r="C779" s="8">
        <v>0</v>
      </c>
    </row>
    <row r="780" hidden="1" spans="1:3">
      <c r="A780" s="10">
        <v>21105</v>
      </c>
      <c r="B780" s="5" t="s">
        <v>633</v>
      </c>
      <c r="C780" s="8">
        <f>SUM(C781:C786)</f>
        <v>0</v>
      </c>
    </row>
    <row r="781" hidden="1" spans="1:3">
      <c r="A781" s="10">
        <v>2110501</v>
      </c>
      <c r="B781" s="9" t="s">
        <v>634</v>
      </c>
      <c r="C781" s="8">
        <v>0</v>
      </c>
    </row>
    <row r="782" hidden="1" spans="1:3">
      <c r="A782" s="10">
        <v>2110502</v>
      </c>
      <c r="B782" s="9" t="s">
        <v>635</v>
      </c>
      <c r="C782" s="8">
        <v>0</v>
      </c>
    </row>
    <row r="783" hidden="1" spans="1:3">
      <c r="A783" s="10">
        <v>2110503</v>
      </c>
      <c r="B783" s="9" t="s">
        <v>636</v>
      </c>
      <c r="C783" s="8">
        <v>0</v>
      </c>
    </row>
    <row r="784" hidden="1" spans="1:3">
      <c r="A784" s="10">
        <v>2110506</v>
      </c>
      <c r="B784" s="9" t="s">
        <v>1451</v>
      </c>
      <c r="C784" s="8">
        <v>0</v>
      </c>
    </row>
    <row r="785" hidden="1" spans="1:3">
      <c r="A785" s="10">
        <v>2110507</v>
      </c>
      <c r="B785" s="9" t="s">
        <v>638</v>
      </c>
      <c r="C785" s="8">
        <v>0</v>
      </c>
    </row>
    <row r="786" hidden="1" spans="1:3">
      <c r="A786" s="10">
        <v>2110599</v>
      </c>
      <c r="B786" s="9" t="s">
        <v>639</v>
      </c>
      <c r="C786" s="8">
        <v>0</v>
      </c>
    </row>
    <row r="787" hidden="1" spans="1:3">
      <c r="A787" s="10">
        <v>21106</v>
      </c>
      <c r="B787" s="5" t="s">
        <v>1452</v>
      </c>
      <c r="C787" s="8">
        <f>SUM(C788:C792)</f>
        <v>0</v>
      </c>
    </row>
    <row r="788" hidden="1" spans="1:3">
      <c r="A788" s="10">
        <v>2110602</v>
      </c>
      <c r="B788" s="9" t="s">
        <v>641</v>
      </c>
      <c r="C788" s="8">
        <v>0</v>
      </c>
    </row>
    <row r="789" hidden="1" spans="1:3">
      <c r="A789" s="10">
        <v>2110603</v>
      </c>
      <c r="B789" s="9" t="s">
        <v>642</v>
      </c>
      <c r="C789" s="8">
        <v>0</v>
      </c>
    </row>
    <row r="790" hidden="1" spans="1:3">
      <c r="A790" s="10">
        <v>2110604</v>
      </c>
      <c r="B790" s="9" t="s">
        <v>643</v>
      </c>
      <c r="C790" s="8">
        <v>0</v>
      </c>
    </row>
    <row r="791" hidden="1" spans="1:3">
      <c r="A791" s="10">
        <v>2110605</v>
      </c>
      <c r="B791" s="9" t="s">
        <v>644</v>
      </c>
      <c r="C791" s="8">
        <v>0</v>
      </c>
    </row>
    <row r="792" hidden="1" spans="1:3">
      <c r="A792" s="10">
        <v>2110699</v>
      </c>
      <c r="B792" s="9" t="s">
        <v>1453</v>
      </c>
      <c r="C792" s="8">
        <v>0</v>
      </c>
    </row>
    <row r="793" hidden="1" spans="1:3">
      <c r="A793" s="10">
        <v>21107</v>
      </c>
      <c r="B793" s="5" t="s">
        <v>646</v>
      </c>
      <c r="C793" s="8">
        <f>SUM(C794:C795)</f>
        <v>0</v>
      </c>
    </row>
    <row r="794" hidden="1" spans="1:3">
      <c r="A794" s="10">
        <v>2110704</v>
      </c>
      <c r="B794" s="9" t="s">
        <v>647</v>
      </c>
      <c r="C794" s="8">
        <v>0</v>
      </c>
    </row>
    <row r="795" hidden="1" spans="1:3">
      <c r="A795" s="10">
        <v>2110799</v>
      </c>
      <c r="B795" s="9" t="s">
        <v>648</v>
      </c>
      <c r="C795" s="8">
        <v>0</v>
      </c>
    </row>
    <row r="796" hidden="1" spans="1:3">
      <c r="A796" s="10">
        <v>21108</v>
      </c>
      <c r="B796" s="5" t="s">
        <v>649</v>
      </c>
      <c r="C796" s="8">
        <f>SUM(C797:C798)</f>
        <v>0</v>
      </c>
    </row>
    <row r="797" hidden="1" spans="1:3">
      <c r="A797" s="10">
        <v>2110804</v>
      </c>
      <c r="B797" s="9" t="s">
        <v>650</v>
      </c>
      <c r="C797" s="8">
        <v>0</v>
      </c>
    </row>
    <row r="798" hidden="1" spans="1:3">
      <c r="A798" s="10">
        <v>2110899</v>
      </c>
      <c r="B798" s="9" t="s">
        <v>651</v>
      </c>
      <c r="C798" s="8">
        <v>0</v>
      </c>
    </row>
    <row r="799" hidden="1" spans="1:3">
      <c r="A799" s="10">
        <v>21109</v>
      </c>
      <c r="B799" s="5" t="s">
        <v>652</v>
      </c>
      <c r="C799" s="8">
        <f>C800</f>
        <v>0</v>
      </c>
    </row>
    <row r="800" hidden="1" spans="1:3">
      <c r="A800" s="10">
        <v>2110901</v>
      </c>
      <c r="B800" s="9" t="s">
        <v>1454</v>
      </c>
      <c r="C800" s="8">
        <v>0</v>
      </c>
    </row>
    <row r="801" hidden="1" spans="1:3">
      <c r="A801" s="10">
        <v>21110</v>
      </c>
      <c r="B801" s="5" t="s">
        <v>653</v>
      </c>
      <c r="C801" s="8">
        <f>C802</f>
        <v>0</v>
      </c>
    </row>
    <row r="802" hidden="1" spans="1:3">
      <c r="A802" s="10">
        <v>2111001</v>
      </c>
      <c r="B802" s="9" t="s">
        <v>1455</v>
      </c>
      <c r="C802" s="8">
        <v>0</v>
      </c>
    </row>
    <row r="803" hidden="1" spans="1:3">
      <c r="A803" s="10">
        <v>21111</v>
      </c>
      <c r="B803" s="5" t="s">
        <v>654</v>
      </c>
      <c r="C803" s="8">
        <f>SUM(C804:C808)</f>
        <v>0</v>
      </c>
    </row>
    <row r="804" hidden="1" spans="1:3">
      <c r="A804" s="10">
        <v>2111101</v>
      </c>
      <c r="B804" s="9" t="s">
        <v>1456</v>
      </c>
      <c r="C804" s="8">
        <v>0</v>
      </c>
    </row>
    <row r="805" hidden="1" spans="1:3">
      <c r="A805" s="10">
        <v>2111102</v>
      </c>
      <c r="B805" s="9" t="s">
        <v>1457</v>
      </c>
      <c r="C805" s="8">
        <v>0</v>
      </c>
    </row>
    <row r="806" hidden="1" spans="1:3">
      <c r="A806" s="10">
        <v>2111103</v>
      </c>
      <c r="B806" s="9" t="s">
        <v>1458</v>
      </c>
      <c r="C806" s="8">
        <v>0</v>
      </c>
    </row>
    <row r="807" hidden="1" spans="1:3">
      <c r="A807" s="10">
        <v>2111104</v>
      </c>
      <c r="B807" s="9" t="s">
        <v>1459</v>
      </c>
      <c r="C807" s="8">
        <v>0</v>
      </c>
    </row>
    <row r="808" hidden="1" spans="1:3">
      <c r="A808" s="10">
        <v>2111199</v>
      </c>
      <c r="B808" s="9" t="s">
        <v>1460</v>
      </c>
      <c r="C808" s="8">
        <v>0</v>
      </c>
    </row>
    <row r="809" hidden="1" spans="1:3">
      <c r="A809" s="10">
        <v>21112</v>
      </c>
      <c r="B809" s="5" t="s">
        <v>660</v>
      </c>
      <c r="C809" s="8">
        <f>C810</f>
        <v>0</v>
      </c>
    </row>
    <row r="810" hidden="1" spans="1:3">
      <c r="A810" s="10">
        <v>2111201</v>
      </c>
      <c r="B810" s="9" t="s">
        <v>1461</v>
      </c>
      <c r="C810" s="8">
        <v>0</v>
      </c>
    </row>
    <row r="811" hidden="1" spans="1:3">
      <c r="A811" s="10">
        <v>21113</v>
      </c>
      <c r="B811" s="5" t="s">
        <v>661</v>
      </c>
      <c r="C811" s="8">
        <f>C812</f>
        <v>0</v>
      </c>
    </row>
    <row r="812" hidden="1" spans="1:3">
      <c r="A812" s="10">
        <v>2111301</v>
      </c>
      <c r="B812" s="9" t="s">
        <v>1462</v>
      </c>
      <c r="C812" s="8">
        <v>0</v>
      </c>
    </row>
    <row r="813" hidden="1" spans="1:3">
      <c r="A813" s="10">
        <v>21114</v>
      </c>
      <c r="B813" s="5" t="s">
        <v>662</v>
      </c>
      <c r="C813" s="8">
        <f>SUM(C814:C827)</f>
        <v>0</v>
      </c>
    </row>
    <row r="814" hidden="1" spans="1:3">
      <c r="A814" s="10">
        <v>2111401</v>
      </c>
      <c r="B814" s="9" t="s">
        <v>132</v>
      </c>
      <c r="C814" s="8">
        <v>0</v>
      </c>
    </row>
    <row r="815" hidden="1" spans="1:3">
      <c r="A815" s="10">
        <v>2111402</v>
      </c>
      <c r="B815" s="9" t="s">
        <v>133</v>
      </c>
      <c r="C815" s="8">
        <v>0</v>
      </c>
    </row>
    <row r="816" hidden="1" spans="1:3">
      <c r="A816" s="10">
        <v>2111403</v>
      </c>
      <c r="B816" s="9" t="s">
        <v>134</v>
      </c>
      <c r="C816" s="8">
        <v>0</v>
      </c>
    </row>
    <row r="817" hidden="1" spans="1:3">
      <c r="A817" s="10">
        <v>2111404</v>
      </c>
      <c r="B817" s="9" t="s">
        <v>1463</v>
      </c>
      <c r="C817" s="8">
        <v>0</v>
      </c>
    </row>
    <row r="818" hidden="1" spans="1:3">
      <c r="A818" s="10">
        <v>2111405</v>
      </c>
      <c r="B818" s="9" t="s">
        <v>1464</v>
      </c>
      <c r="C818" s="8">
        <v>0</v>
      </c>
    </row>
    <row r="819" hidden="1" spans="1:3">
      <c r="A819" s="10">
        <v>2111406</v>
      </c>
      <c r="B819" s="9" t="s">
        <v>663</v>
      </c>
      <c r="C819" s="8">
        <v>0</v>
      </c>
    </row>
    <row r="820" hidden="1" spans="1:3">
      <c r="A820" s="10">
        <v>2111407</v>
      </c>
      <c r="B820" s="9" t="s">
        <v>664</v>
      </c>
      <c r="C820" s="8">
        <v>0</v>
      </c>
    </row>
    <row r="821" hidden="1" spans="1:3">
      <c r="A821" s="10">
        <v>2111408</v>
      </c>
      <c r="B821" s="9" t="s">
        <v>665</v>
      </c>
      <c r="C821" s="8">
        <v>0</v>
      </c>
    </row>
    <row r="822" hidden="1" spans="1:3">
      <c r="A822" s="10">
        <v>2111409</v>
      </c>
      <c r="B822" s="9" t="s">
        <v>1465</v>
      </c>
      <c r="C822" s="8">
        <v>0</v>
      </c>
    </row>
    <row r="823" hidden="1" spans="1:3">
      <c r="A823" s="10">
        <v>2111410</v>
      </c>
      <c r="B823" s="9" t="s">
        <v>1466</v>
      </c>
      <c r="C823" s="8">
        <v>0</v>
      </c>
    </row>
    <row r="824" hidden="1" spans="1:3">
      <c r="A824" s="10">
        <v>2111411</v>
      </c>
      <c r="B824" s="9" t="s">
        <v>173</v>
      </c>
      <c r="C824" s="8">
        <v>0</v>
      </c>
    </row>
    <row r="825" hidden="1" spans="1:3">
      <c r="A825" s="10">
        <v>2111413</v>
      </c>
      <c r="B825" s="9" t="s">
        <v>666</v>
      </c>
      <c r="C825" s="8">
        <v>0</v>
      </c>
    </row>
    <row r="826" hidden="1" spans="1:3">
      <c r="A826" s="10">
        <v>2111450</v>
      </c>
      <c r="B826" s="9" t="s">
        <v>141</v>
      </c>
      <c r="C826" s="8">
        <v>0</v>
      </c>
    </row>
    <row r="827" hidden="1" spans="1:3">
      <c r="A827" s="10">
        <v>2111499</v>
      </c>
      <c r="B827" s="9" t="s">
        <v>667</v>
      </c>
      <c r="C827" s="8">
        <v>0</v>
      </c>
    </row>
    <row r="828" hidden="1" spans="1:3">
      <c r="A828" s="10">
        <v>21199</v>
      </c>
      <c r="B828" s="5" t="s">
        <v>668</v>
      </c>
      <c r="C828" s="8">
        <f>C829</f>
        <v>0</v>
      </c>
    </row>
    <row r="829" hidden="1" spans="1:3">
      <c r="A829" s="10">
        <v>2119901</v>
      </c>
      <c r="B829" s="9" t="s">
        <v>669</v>
      </c>
      <c r="C829" s="8"/>
    </row>
    <row r="830" spans="1:3">
      <c r="A830" s="10">
        <v>212</v>
      </c>
      <c r="B830" s="5" t="s">
        <v>670</v>
      </c>
      <c r="C830" s="8">
        <f>C831+C842+C844+C847+C849+C851</f>
        <v>10322</v>
      </c>
    </row>
    <row r="831" spans="1:3">
      <c r="A831" s="10">
        <v>21201</v>
      </c>
      <c r="B831" s="5" t="s">
        <v>671</v>
      </c>
      <c r="C831" s="8">
        <f>SUM(C832:C841)</f>
        <v>529</v>
      </c>
    </row>
    <row r="832" spans="1:3">
      <c r="A832" s="10">
        <v>2120101</v>
      </c>
      <c r="B832" s="9" t="s">
        <v>132</v>
      </c>
      <c r="C832" s="8">
        <v>39</v>
      </c>
    </row>
    <row r="833" spans="1:3">
      <c r="A833" s="10">
        <v>2120102</v>
      </c>
      <c r="B833" s="9" t="s">
        <v>133</v>
      </c>
      <c r="C833" s="8">
        <v>59</v>
      </c>
    </row>
    <row r="834" hidden="1" spans="1:3">
      <c r="A834" s="10">
        <v>2120103</v>
      </c>
      <c r="B834" s="9" t="s">
        <v>134</v>
      </c>
      <c r="C834" s="8"/>
    </row>
    <row r="835" spans="1:3">
      <c r="A835" s="10">
        <v>2120104</v>
      </c>
      <c r="B835" s="9" t="s">
        <v>672</v>
      </c>
      <c r="C835" s="8">
        <v>137</v>
      </c>
    </row>
    <row r="836" hidden="1" spans="1:3">
      <c r="A836" s="10">
        <v>2120105</v>
      </c>
      <c r="B836" s="9" t="s">
        <v>673</v>
      </c>
      <c r="C836" s="8"/>
    </row>
    <row r="837" hidden="1" spans="1:3">
      <c r="A837" s="10">
        <v>2120106</v>
      </c>
      <c r="B837" s="9" t="s">
        <v>674</v>
      </c>
      <c r="C837" s="8"/>
    </row>
    <row r="838" hidden="1" spans="1:3">
      <c r="A838" s="10">
        <v>2120107</v>
      </c>
      <c r="B838" s="9" t="s">
        <v>675</v>
      </c>
      <c r="C838" s="8"/>
    </row>
    <row r="839" hidden="1" spans="1:3">
      <c r="A839" s="10">
        <v>2120109</v>
      </c>
      <c r="B839" s="9" t="s">
        <v>676</v>
      </c>
      <c r="C839" s="8"/>
    </row>
    <row r="840" hidden="1" spans="1:3">
      <c r="A840" s="10">
        <v>2120110</v>
      </c>
      <c r="B840" s="9" t="s">
        <v>677</v>
      </c>
      <c r="C840" s="8"/>
    </row>
    <row r="841" spans="1:3">
      <c r="A841" s="10">
        <v>2120199</v>
      </c>
      <c r="B841" s="9" t="s">
        <v>678</v>
      </c>
      <c r="C841" s="8">
        <v>294</v>
      </c>
    </row>
    <row r="842" spans="1:3">
      <c r="A842" s="10">
        <v>21202</v>
      </c>
      <c r="B842" s="5" t="s">
        <v>679</v>
      </c>
      <c r="C842" s="8">
        <f>C843</f>
        <v>612</v>
      </c>
    </row>
    <row r="843" spans="1:3">
      <c r="A843" s="10">
        <v>2120201</v>
      </c>
      <c r="B843" s="9" t="s">
        <v>1467</v>
      </c>
      <c r="C843" s="8">
        <v>612</v>
      </c>
    </row>
    <row r="844" spans="1:3">
      <c r="A844" s="10">
        <v>21203</v>
      </c>
      <c r="B844" s="5" t="s">
        <v>680</v>
      </c>
      <c r="C844" s="8">
        <f>SUM(C845:C846)</f>
        <v>1465</v>
      </c>
    </row>
    <row r="845" hidden="1" spans="1:3">
      <c r="A845" s="10">
        <v>2120303</v>
      </c>
      <c r="B845" s="9" t="s">
        <v>681</v>
      </c>
      <c r="C845" s="8"/>
    </row>
    <row r="846" spans="1:3">
      <c r="A846" s="10">
        <v>2120399</v>
      </c>
      <c r="B846" s="9" t="s">
        <v>682</v>
      </c>
      <c r="C846" s="8">
        <v>1465</v>
      </c>
    </row>
    <row r="847" spans="1:3">
      <c r="A847" s="10">
        <v>21205</v>
      </c>
      <c r="B847" s="5" t="s">
        <v>683</v>
      </c>
      <c r="C847" s="8">
        <f>C848</f>
        <v>2606</v>
      </c>
    </row>
    <row r="848" spans="1:3">
      <c r="A848" s="10">
        <v>2120501</v>
      </c>
      <c r="B848" s="9" t="s">
        <v>684</v>
      </c>
      <c r="C848" s="8">
        <v>2606</v>
      </c>
    </row>
    <row r="849" hidden="1" spans="1:3">
      <c r="A849" s="10">
        <v>21206</v>
      </c>
      <c r="B849" s="5" t="s">
        <v>685</v>
      </c>
      <c r="C849" s="8">
        <f>C850</f>
        <v>0</v>
      </c>
    </row>
    <row r="850" hidden="1" spans="1:3">
      <c r="A850" s="10">
        <v>2120601</v>
      </c>
      <c r="B850" s="9" t="s">
        <v>686</v>
      </c>
      <c r="C850" s="8">
        <v>0</v>
      </c>
    </row>
    <row r="851" spans="1:3">
      <c r="A851" s="10">
        <v>21299</v>
      </c>
      <c r="B851" s="5" t="s">
        <v>687</v>
      </c>
      <c r="C851" s="8">
        <f>C852</f>
        <v>5110</v>
      </c>
    </row>
    <row r="852" spans="1:3">
      <c r="A852" s="10">
        <v>2129901</v>
      </c>
      <c r="B852" s="9" t="s">
        <v>688</v>
      </c>
      <c r="C852" s="8">
        <v>5110</v>
      </c>
    </row>
    <row r="853" spans="1:3">
      <c r="A853" s="10">
        <v>213</v>
      </c>
      <c r="B853" s="5" t="s">
        <v>689</v>
      </c>
      <c r="C853" s="8">
        <f>C854+C879+C904+C930+C941+C952+C958+C965+C972+C975</f>
        <v>162</v>
      </c>
    </row>
    <row r="854" spans="1:3">
      <c r="A854" s="10">
        <v>21301</v>
      </c>
      <c r="B854" s="5" t="s">
        <v>1468</v>
      </c>
      <c r="C854" s="8">
        <f>SUM(C855:C878)</f>
        <v>102</v>
      </c>
    </row>
    <row r="855" hidden="1" spans="1:3">
      <c r="A855" s="10">
        <v>2130101</v>
      </c>
      <c r="B855" s="9" t="s">
        <v>132</v>
      </c>
      <c r="C855" s="8"/>
    </row>
    <row r="856" hidden="1" spans="1:3">
      <c r="A856" s="10">
        <v>2130102</v>
      </c>
      <c r="B856" s="9" t="s">
        <v>133</v>
      </c>
      <c r="C856" s="8"/>
    </row>
    <row r="857" hidden="1" spans="1:3">
      <c r="A857" s="10">
        <v>2130103</v>
      </c>
      <c r="B857" s="9" t="s">
        <v>134</v>
      </c>
      <c r="C857" s="8"/>
    </row>
    <row r="858" spans="1:3">
      <c r="A858" s="10">
        <v>2130104</v>
      </c>
      <c r="B858" s="9" t="s">
        <v>141</v>
      </c>
      <c r="C858" s="8">
        <v>35</v>
      </c>
    </row>
    <row r="859" hidden="1" spans="1:3">
      <c r="A859" s="10">
        <v>2130105</v>
      </c>
      <c r="B859" s="9" t="s">
        <v>691</v>
      </c>
      <c r="C859" s="8"/>
    </row>
    <row r="860" hidden="1" spans="1:3">
      <c r="A860" s="10">
        <v>2130106</v>
      </c>
      <c r="B860" s="9" t="s">
        <v>692</v>
      </c>
      <c r="C860" s="8"/>
    </row>
    <row r="861" hidden="1" spans="1:3">
      <c r="A861" s="10">
        <v>2130108</v>
      </c>
      <c r="B861" s="9" t="s">
        <v>693</v>
      </c>
      <c r="C861" s="8"/>
    </row>
    <row r="862" hidden="1" spans="1:3">
      <c r="A862" s="10">
        <v>2130109</v>
      </c>
      <c r="B862" s="9" t="s">
        <v>694</v>
      </c>
      <c r="C862" s="8"/>
    </row>
    <row r="863" spans="1:3">
      <c r="A863" s="10">
        <v>2130110</v>
      </c>
      <c r="B863" s="9" t="s">
        <v>695</v>
      </c>
      <c r="C863" s="8">
        <v>67</v>
      </c>
    </row>
    <row r="864" hidden="1" spans="1:3">
      <c r="A864" s="10">
        <v>2130111</v>
      </c>
      <c r="B864" s="9" t="s">
        <v>696</v>
      </c>
      <c r="C864" s="8">
        <v>0</v>
      </c>
    </row>
    <row r="865" hidden="1" spans="1:3">
      <c r="A865" s="10">
        <v>2130112</v>
      </c>
      <c r="B865" s="9" t="s">
        <v>1469</v>
      </c>
      <c r="C865" s="8">
        <v>0</v>
      </c>
    </row>
    <row r="866" hidden="1" spans="1:3">
      <c r="A866" s="10">
        <v>2130114</v>
      </c>
      <c r="B866" s="9" t="s">
        <v>698</v>
      </c>
      <c r="C866" s="8">
        <v>0</v>
      </c>
    </row>
    <row r="867" hidden="1" spans="1:3">
      <c r="A867" s="10">
        <v>2130119</v>
      </c>
      <c r="B867" s="9" t="s">
        <v>699</v>
      </c>
      <c r="C867" s="8">
        <v>0</v>
      </c>
    </row>
    <row r="868" hidden="1" spans="1:3">
      <c r="A868" s="10">
        <v>2130120</v>
      </c>
      <c r="B868" s="9" t="s">
        <v>700</v>
      </c>
      <c r="C868" s="8">
        <v>0</v>
      </c>
    </row>
    <row r="869" hidden="1" spans="1:3">
      <c r="A869" s="10">
        <v>2130121</v>
      </c>
      <c r="B869" s="9" t="s">
        <v>701</v>
      </c>
      <c r="C869" s="8">
        <v>0</v>
      </c>
    </row>
    <row r="870" hidden="1" spans="1:3">
      <c r="A870" s="10">
        <v>2130122</v>
      </c>
      <c r="B870" s="9" t="s">
        <v>1470</v>
      </c>
      <c r="C870" s="8">
        <v>0</v>
      </c>
    </row>
    <row r="871" hidden="1" spans="1:3">
      <c r="A871" s="10">
        <v>2130124</v>
      </c>
      <c r="B871" s="9" t="s">
        <v>1471</v>
      </c>
      <c r="C871" s="8">
        <v>0</v>
      </c>
    </row>
    <row r="872" hidden="1" spans="1:3">
      <c r="A872" s="10">
        <v>2130125</v>
      </c>
      <c r="B872" s="9" t="s">
        <v>704</v>
      </c>
      <c r="C872" s="8">
        <v>0</v>
      </c>
    </row>
    <row r="873" hidden="1" spans="1:3">
      <c r="A873" s="10">
        <v>2130126</v>
      </c>
      <c r="B873" s="9" t="s">
        <v>1472</v>
      </c>
      <c r="C873" s="8">
        <v>0</v>
      </c>
    </row>
    <row r="874" hidden="1" spans="1:3">
      <c r="A874" s="10">
        <v>2130135</v>
      </c>
      <c r="B874" s="9" t="s">
        <v>706</v>
      </c>
      <c r="C874" s="8">
        <v>0</v>
      </c>
    </row>
    <row r="875" hidden="1" spans="1:3">
      <c r="A875" s="10">
        <v>2130142</v>
      </c>
      <c r="B875" s="9" t="s">
        <v>707</v>
      </c>
      <c r="C875" s="8">
        <v>0</v>
      </c>
    </row>
    <row r="876" hidden="1" spans="1:3">
      <c r="A876" s="10">
        <v>2130148</v>
      </c>
      <c r="B876" s="9" t="s">
        <v>1473</v>
      </c>
      <c r="C876" s="8">
        <v>0</v>
      </c>
    </row>
    <row r="877" hidden="1" spans="1:3">
      <c r="A877" s="10">
        <v>2130152</v>
      </c>
      <c r="B877" s="9" t="s">
        <v>709</v>
      </c>
      <c r="C877" s="8">
        <v>0</v>
      </c>
    </row>
    <row r="878" hidden="1" spans="1:3">
      <c r="A878" s="10">
        <v>2130199</v>
      </c>
      <c r="B878" s="9" t="s">
        <v>1474</v>
      </c>
      <c r="C878" s="8">
        <v>0</v>
      </c>
    </row>
    <row r="879" hidden="1" spans="1:3">
      <c r="A879" s="10">
        <v>21302</v>
      </c>
      <c r="B879" s="5" t="s">
        <v>712</v>
      </c>
      <c r="C879" s="8">
        <f>SUM(C880:C903)</f>
        <v>0</v>
      </c>
    </row>
    <row r="880" hidden="1" spans="1:3">
      <c r="A880" s="10">
        <v>2130201</v>
      </c>
      <c r="B880" s="9" t="s">
        <v>132</v>
      </c>
      <c r="C880" s="8"/>
    </row>
    <row r="881" hidden="1" spans="1:3">
      <c r="A881" s="10">
        <v>2130202</v>
      </c>
      <c r="B881" s="9" t="s">
        <v>133</v>
      </c>
      <c r="C881" s="8">
        <v>0</v>
      </c>
    </row>
    <row r="882" hidden="1" spans="1:3">
      <c r="A882" s="10">
        <v>2130203</v>
      </c>
      <c r="B882" s="9" t="s">
        <v>134</v>
      </c>
      <c r="C882" s="8">
        <v>0</v>
      </c>
    </row>
    <row r="883" hidden="1" spans="1:3">
      <c r="A883" s="10">
        <v>2130204</v>
      </c>
      <c r="B883" s="9" t="s">
        <v>713</v>
      </c>
      <c r="C883" s="8">
        <v>0</v>
      </c>
    </row>
    <row r="884" hidden="1" spans="1:3">
      <c r="A884" s="10">
        <v>2130205</v>
      </c>
      <c r="B884" s="9" t="s">
        <v>1475</v>
      </c>
      <c r="C884" s="8">
        <v>0</v>
      </c>
    </row>
    <row r="885" hidden="1" spans="1:3">
      <c r="A885" s="10">
        <v>2130206</v>
      </c>
      <c r="B885" s="9" t="s">
        <v>715</v>
      </c>
      <c r="C885" s="8">
        <v>0</v>
      </c>
    </row>
    <row r="886" hidden="1" spans="1:3">
      <c r="A886" s="10">
        <v>2130207</v>
      </c>
      <c r="B886" s="9" t="s">
        <v>716</v>
      </c>
      <c r="C886" s="8">
        <v>0</v>
      </c>
    </row>
    <row r="887" hidden="1" spans="1:3">
      <c r="A887" s="10">
        <v>2130209</v>
      </c>
      <c r="B887" s="9" t="s">
        <v>717</v>
      </c>
      <c r="C887" s="8">
        <v>0</v>
      </c>
    </row>
    <row r="888" hidden="1" spans="1:3">
      <c r="A888" s="10">
        <v>2130210</v>
      </c>
      <c r="B888" s="9" t="s">
        <v>1476</v>
      </c>
      <c r="C888" s="8">
        <v>0</v>
      </c>
    </row>
    <row r="889" hidden="1" spans="1:3">
      <c r="A889" s="10">
        <v>2130211</v>
      </c>
      <c r="B889" s="9" t="s">
        <v>718</v>
      </c>
      <c r="C889" s="8">
        <v>0</v>
      </c>
    </row>
    <row r="890" hidden="1" spans="1:3">
      <c r="A890" s="10">
        <v>2130212</v>
      </c>
      <c r="B890" s="9" t="s">
        <v>719</v>
      </c>
      <c r="C890" s="8">
        <v>0</v>
      </c>
    </row>
    <row r="891" hidden="1" spans="1:3">
      <c r="A891" s="10">
        <v>2130213</v>
      </c>
      <c r="B891" s="9" t="s">
        <v>720</v>
      </c>
      <c r="C891" s="8">
        <v>0</v>
      </c>
    </row>
    <row r="892" hidden="1" spans="1:3">
      <c r="A892" s="10">
        <v>2130217</v>
      </c>
      <c r="B892" s="9" t="s">
        <v>721</v>
      </c>
      <c r="C892" s="8">
        <v>0</v>
      </c>
    </row>
    <row r="893" hidden="1" spans="1:3">
      <c r="A893" s="10">
        <v>2130220</v>
      </c>
      <c r="B893" s="9" t="s">
        <v>722</v>
      </c>
      <c r="C893" s="8">
        <v>0</v>
      </c>
    </row>
    <row r="894" hidden="1" spans="1:3">
      <c r="A894" s="10">
        <v>2130221</v>
      </c>
      <c r="B894" s="9" t="s">
        <v>723</v>
      </c>
      <c r="C894" s="8">
        <v>0</v>
      </c>
    </row>
    <row r="895" hidden="1" spans="1:3">
      <c r="A895" s="10">
        <v>2130223</v>
      </c>
      <c r="B895" s="9" t="s">
        <v>724</v>
      </c>
      <c r="C895" s="8">
        <v>0</v>
      </c>
    </row>
    <row r="896" hidden="1" spans="1:3">
      <c r="A896" s="10">
        <v>2130226</v>
      </c>
      <c r="B896" s="9" t="s">
        <v>725</v>
      </c>
      <c r="C896" s="8">
        <v>0</v>
      </c>
    </row>
    <row r="897" hidden="1" spans="1:3">
      <c r="A897" s="10">
        <v>2130227</v>
      </c>
      <c r="B897" s="9" t="s">
        <v>726</v>
      </c>
      <c r="C897" s="8">
        <v>0</v>
      </c>
    </row>
    <row r="898" hidden="1" spans="1:3">
      <c r="A898" s="10">
        <v>2130232</v>
      </c>
      <c r="B898" s="9" t="s">
        <v>1477</v>
      </c>
      <c r="C898" s="8">
        <v>0</v>
      </c>
    </row>
    <row r="899" hidden="1" spans="1:3">
      <c r="A899" s="10">
        <v>2130234</v>
      </c>
      <c r="B899" s="9" t="s">
        <v>1478</v>
      </c>
      <c r="C899" s="8">
        <v>0</v>
      </c>
    </row>
    <row r="900" hidden="1" spans="1:3">
      <c r="A900" s="10">
        <v>2130235</v>
      </c>
      <c r="B900" s="9" t="s">
        <v>1479</v>
      </c>
      <c r="C900" s="8">
        <v>0</v>
      </c>
    </row>
    <row r="901" hidden="1" spans="1:3">
      <c r="A901" s="10">
        <v>2130236</v>
      </c>
      <c r="B901" s="9" t="s">
        <v>728</v>
      </c>
      <c r="C901" s="8">
        <v>0</v>
      </c>
    </row>
    <row r="902" hidden="1" spans="1:3">
      <c r="A902" s="10">
        <v>2130237</v>
      </c>
      <c r="B902" s="9" t="s">
        <v>697</v>
      </c>
      <c r="C902" s="8">
        <v>0</v>
      </c>
    </row>
    <row r="903" hidden="1" spans="1:3">
      <c r="A903" s="10">
        <v>2130299</v>
      </c>
      <c r="B903" s="9" t="s">
        <v>729</v>
      </c>
      <c r="C903" s="8">
        <v>0</v>
      </c>
    </row>
    <row r="904" spans="1:3">
      <c r="A904" s="10">
        <v>21303</v>
      </c>
      <c r="B904" s="5" t="s">
        <v>730</v>
      </c>
      <c r="C904" s="8">
        <f>SUM(C905:C929)</f>
        <v>50</v>
      </c>
    </row>
    <row r="905" hidden="1" spans="1:3">
      <c r="A905" s="10">
        <v>2130301</v>
      </c>
      <c r="B905" s="9" t="s">
        <v>132</v>
      </c>
      <c r="C905" s="8"/>
    </row>
    <row r="906" hidden="1" spans="1:3">
      <c r="A906" s="10">
        <v>2130302</v>
      </c>
      <c r="B906" s="9" t="s">
        <v>133</v>
      </c>
      <c r="C906" s="8"/>
    </row>
    <row r="907" hidden="1" spans="1:3">
      <c r="A907" s="10">
        <v>2130303</v>
      </c>
      <c r="B907" s="9" t="s">
        <v>134</v>
      </c>
      <c r="C907" s="8"/>
    </row>
    <row r="908" hidden="1" spans="1:3">
      <c r="A908" s="10">
        <v>2130304</v>
      </c>
      <c r="B908" s="9" t="s">
        <v>731</v>
      </c>
      <c r="C908" s="8"/>
    </row>
    <row r="909" hidden="1" spans="1:3">
      <c r="A909" s="10">
        <v>2130305</v>
      </c>
      <c r="B909" s="9" t="s">
        <v>732</v>
      </c>
      <c r="C909" s="8"/>
    </row>
    <row r="910" hidden="1" spans="1:3">
      <c r="A910" s="10">
        <v>2130306</v>
      </c>
      <c r="B910" s="9" t="s">
        <v>733</v>
      </c>
      <c r="C910" s="8"/>
    </row>
    <row r="911" hidden="1" spans="1:3">
      <c r="A911" s="10">
        <v>2130307</v>
      </c>
      <c r="B911" s="9" t="s">
        <v>734</v>
      </c>
      <c r="C911" s="8"/>
    </row>
    <row r="912" hidden="1" spans="1:3">
      <c r="A912" s="10">
        <v>2130308</v>
      </c>
      <c r="B912" s="9" t="s">
        <v>735</v>
      </c>
      <c r="C912" s="8"/>
    </row>
    <row r="913" hidden="1" spans="1:3">
      <c r="A913" s="10">
        <v>2130309</v>
      </c>
      <c r="B913" s="9" t="s">
        <v>736</v>
      </c>
      <c r="C913" s="8"/>
    </row>
    <row r="914" hidden="1" spans="1:3">
      <c r="A914" s="10">
        <v>2130310</v>
      </c>
      <c r="B914" s="9" t="s">
        <v>737</v>
      </c>
      <c r="C914" s="8"/>
    </row>
    <row r="915" hidden="1" spans="1:3">
      <c r="A915" s="10">
        <v>2130311</v>
      </c>
      <c r="B915" s="9" t="s">
        <v>738</v>
      </c>
      <c r="C915" s="8"/>
    </row>
    <row r="916" hidden="1" spans="1:3">
      <c r="A916" s="10">
        <v>2130312</v>
      </c>
      <c r="B916" s="9" t="s">
        <v>739</v>
      </c>
      <c r="C916" s="8"/>
    </row>
    <row r="917" hidden="1" spans="1:3">
      <c r="A917" s="10">
        <v>2130313</v>
      </c>
      <c r="B917" s="9" t="s">
        <v>740</v>
      </c>
      <c r="C917" s="8"/>
    </row>
    <row r="918" hidden="1" spans="1:3">
      <c r="A918" s="10">
        <v>2130314</v>
      </c>
      <c r="B918" s="9" t="s">
        <v>741</v>
      </c>
      <c r="C918" s="8"/>
    </row>
    <row r="919" hidden="1" spans="1:3">
      <c r="A919" s="10">
        <v>2130315</v>
      </c>
      <c r="B919" s="9" t="s">
        <v>742</v>
      </c>
      <c r="C919" s="8"/>
    </row>
    <row r="920" spans="1:3">
      <c r="A920" s="10">
        <v>2130316</v>
      </c>
      <c r="B920" s="9" t="s">
        <v>1480</v>
      </c>
      <c r="C920" s="8">
        <v>50</v>
      </c>
    </row>
    <row r="921" hidden="1" spans="1:3">
      <c r="A921" s="10">
        <v>2130317</v>
      </c>
      <c r="B921" s="9" t="s">
        <v>744</v>
      </c>
      <c r="C921" s="8">
        <v>0</v>
      </c>
    </row>
    <row r="922" hidden="1" spans="1:3">
      <c r="A922" s="10">
        <v>2130318</v>
      </c>
      <c r="B922" s="9" t="s">
        <v>745</v>
      </c>
      <c r="C922" s="8">
        <v>0</v>
      </c>
    </row>
    <row r="923" hidden="1" spans="1:3">
      <c r="A923" s="10">
        <v>2130319</v>
      </c>
      <c r="B923" s="9" t="s">
        <v>746</v>
      </c>
      <c r="C923" s="8">
        <v>0</v>
      </c>
    </row>
    <row r="924" hidden="1" spans="1:3">
      <c r="A924" s="10">
        <v>2130321</v>
      </c>
      <c r="B924" s="9" t="s">
        <v>747</v>
      </c>
      <c r="C924" s="8">
        <v>0</v>
      </c>
    </row>
    <row r="925" hidden="1" spans="1:3">
      <c r="A925" s="10">
        <v>2130322</v>
      </c>
      <c r="B925" s="9" t="s">
        <v>748</v>
      </c>
      <c r="C925" s="8">
        <v>0</v>
      </c>
    </row>
    <row r="926" hidden="1" spans="1:3">
      <c r="A926" s="10">
        <v>2130333</v>
      </c>
      <c r="B926" s="9" t="s">
        <v>724</v>
      </c>
      <c r="C926" s="8">
        <v>0</v>
      </c>
    </row>
    <row r="927" hidden="1" spans="1:3">
      <c r="A927" s="10">
        <v>2130334</v>
      </c>
      <c r="B927" s="9" t="s">
        <v>1481</v>
      </c>
      <c r="C927" s="8">
        <v>0</v>
      </c>
    </row>
    <row r="928" hidden="1" spans="1:3">
      <c r="A928" s="10">
        <v>2130335</v>
      </c>
      <c r="B928" s="9" t="s">
        <v>1482</v>
      </c>
      <c r="C928" s="8"/>
    </row>
    <row r="929" hidden="1" spans="1:3">
      <c r="A929" s="10">
        <v>2130399</v>
      </c>
      <c r="B929" s="9" t="s">
        <v>753</v>
      </c>
      <c r="C929" s="8">
        <v>0</v>
      </c>
    </row>
    <row r="930" hidden="1" spans="1:3">
      <c r="A930" s="10">
        <v>21304</v>
      </c>
      <c r="B930" s="5" t="s">
        <v>1483</v>
      </c>
      <c r="C930" s="8">
        <f>SUM(C931:C940)</f>
        <v>0</v>
      </c>
    </row>
    <row r="931" hidden="1" spans="1:3">
      <c r="A931" s="10">
        <v>2130401</v>
      </c>
      <c r="B931" s="9" t="s">
        <v>132</v>
      </c>
      <c r="C931" s="8">
        <v>0</v>
      </c>
    </row>
    <row r="932" hidden="1" spans="1:3">
      <c r="A932" s="10">
        <v>2130402</v>
      </c>
      <c r="B932" s="9" t="s">
        <v>133</v>
      </c>
      <c r="C932" s="8">
        <v>0</v>
      </c>
    </row>
    <row r="933" hidden="1" spans="1:3">
      <c r="A933" s="10">
        <v>2130403</v>
      </c>
      <c r="B933" s="9" t="s">
        <v>134</v>
      </c>
      <c r="C933" s="8">
        <v>0</v>
      </c>
    </row>
    <row r="934" hidden="1" spans="1:3">
      <c r="A934" s="10">
        <v>2130404</v>
      </c>
      <c r="B934" s="9" t="s">
        <v>751</v>
      </c>
      <c r="C934" s="8">
        <v>0</v>
      </c>
    </row>
    <row r="935" hidden="1" spans="1:3">
      <c r="A935" s="10">
        <v>2130405</v>
      </c>
      <c r="B935" s="9" t="s">
        <v>1484</v>
      </c>
      <c r="C935" s="8">
        <v>0</v>
      </c>
    </row>
    <row r="936" hidden="1" spans="1:3">
      <c r="A936" s="10">
        <v>2130406</v>
      </c>
      <c r="B936" s="9" t="s">
        <v>1485</v>
      </c>
      <c r="C936" s="8">
        <v>0</v>
      </c>
    </row>
    <row r="937" hidden="1" spans="1:3">
      <c r="A937" s="10">
        <v>2130407</v>
      </c>
      <c r="B937" s="9" t="s">
        <v>1486</v>
      </c>
      <c r="C937" s="8">
        <v>0</v>
      </c>
    </row>
    <row r="938" hidden="1" spans="1:3">
      <c r="A938" s="10">
        <v>2130408</v>
      </c>
      <c r="B938" s="9" t="s">
        <v>1487</v>
      </c>
      <c r="C938" s="8">
        <v>0</v>
      </c>
    </row>
    <row r="939" hidden="1" spans="1:3">
      <c r="A939" s="10">
        <v>2130409</v>
      </c>
      <c r="B939" s="9" t="s">
        <v>1488</v>
      </c>
      <c r="C939" s="8">
        <v>0</v>
      </c>
    </row>
    <row r="940" hidden="1" spans="1:3">
      <c r="A940" s="10">
        <v>2130499</v>
      </c>
      <c r="B940" s="9" t="s">
        <v>1489</v>
      </c>
      <c r="C940" s="8">
        <v>0</v>
      </c>
    </row>
    <row r="941" hidden="1" spans="1:3">
      <c r="A941" s="10">
        <v>21305</v>
      </c>
      <c r="B941" s="5" t="s">
        <v>1490</v>
      </c>
      <c r="C941" s="8">
        <f>SUM(C942:C951)</f>
        <v>0</v>
      </c>
    </row>
    <row r="942" hidden="1" spans="1:3">
      <c r="A942" s="10">
        <v>2130501</v>
      </c>
      <c r="B942" s="9" t="s">
        <v>132</v>
      </c>
      <c r="C942" s="8">
        <v>0</v>
      </c>
    </row>
    <row r="943" hidden="1" spans="1:3">
      <c r="A943" s="10">
        <v>2130502</v>
      </c>
      <c r="B943" s="9" t="s">
        <v>133</v>
      </c>
      <c r="C943" s="8">
        <v>0</v>
      </c>
    </row>
    <row r="944" hidden="1" spans="1:3">
      <c r="A944" s="10">
        <v>2130503</v>
      </c>
      <c r="B944" s="9" t="s">
        <v>134</v>
      </c>
      <c r="C944" s="8">
        <v>0</v>
      </c>
    </row>
    <row r="945" hidden="1" spans="1:3">
      <c r="A945" s="10">
        <v>2130504</v>
      </c>
      <c r="B945" s="9" t="s">
        <v>755</v>
      </c>
      <c r="C945" s="8">
        <v>0</v>
      </c>
    </row>
    <row r="946" hidden="1" spans="1:3">
      <c r="A946" s="10">
        <v>2130505</v>
      </c>
      <c r="B946" s="9" t="s">
        <v>756</v>
      </c>
      <c r="C946" s="8">
        <v>0</v>
      </c>
    </row>
    <row r="947" hidden="1" spans="1:3">
      <c r="A947" s="10">
        <v>2130506</v>
      </c>
      <c r="B947" s="9" t="s">
        <v>757</v>
      </c>
      <c r="C947" s="8">
        <v>0</v>
      </c>
    </row>
    <row r="948" hidden="1" spans="1:3">
      <c r="A948" s="10">
        <v>2130507</v>
      </c>
      <c r="B948" s="9" t="s">
        <v>1491</v>
      </c>
      <c r="C948" s="8">
        <v>0</v>
      </c>
    </row>
    <row r="949" hidden="1" spans="1:3">
      <c r="A949" s="10">
        <v>2130508</v>
      </c>
      <c r="B949" s="9" t="s">
        <v>1492</v>
      </c>
      <c r="C949" s="8">
        <v>0</v>
      </c>
    </row>
    <row r="950" hidden="1" spans="1:3">
      <c r="A950" s="10">
        <v>2130550</v>
      </c>
      <c r="B950" s="9" t="s">
        <v>1493</v>
      </c>
      <c r="C950" s="8">
        <v>0</v>
      </c>
    </row>
    <row r="951" hidden="1" spans="1:3">
      <c r="A951" s="10">
        <v>2130599</v>
      </c>
      <c r="B951" s="9" t="s">
        <v>1494</v>
      </c>
      <c r="C951" s="8">
        <v>0</v>
      </c>
    </row>
    <row r="952" hidden="1" spans="1:3">
      <c r="A952" s="10">
        <v>21306</v>
      </c>
      <c r="B952" s="5" t="s">
        <v>1495</v>
      </c>
      <c r="C952" s="8">
        <f>SUM(C953:C957)</f>
        <v>0</v>
      </c>
    </row>
    <row r="953" hidden="1" spans="1:3">
      <c r="A953" s="10">
        <v>2130601</v>
      </c>
      <c r="B953" s="9" t="s">
        <v>344</v>
      </c>
      <c r="C953" s="8">
        <v>0</v>
      </c>
    </row>
    <row r="954" hidden="1" spans="1:3">
      <c r="A954" s="10">
        <v>2130602</v>
      </c>
      <c r="B954" s="9" t="s">
        <v>1496</v>
      </c>
      <c r="C954" s="8">
        <v>0</v>
      </c>
    </row>
    <row r="955" hidden="1" spans="1:3">
      <c r="A955" s="10">
        <v>2130603</v>
      </c>
      <c r="B955" s="9" t="s">
        <v>1497</v>
      </c>
      <c r="C955" s="8">
        <v>0</v>
      </c>
    </row>
    <row r="956" hidden="1" spans="1:3">
      <c r="A956" s="10">
        <v>2130604</v>
      </c>
      <c r="B956" s="9" t="s">
        <v>1498</v>
      </c>
      <c r="C956" s="8">
        <v>0</v>
      </c>
    </row>
    <row r="957" hidden="1" spans="1:3">
      <c r="A957" s="10">
        <v>2130699</v>
      </c>
      <c r="B957" s="9" t="s">
        <v>1499</v>
      </c>
      <c r="C957" s="8">
        <v>0</v>
      </c>
    </row>
    <row r="958" hidden="1" spans="1:3">
      <c r="A958" s="10">
        <v>21307</v>
      </c>
      <c r="B958" s="5" t="s">
        <v>761</v>
      </c>
      <c r="C958" s="8">
        <f>SUM(C959:C964)</f>
        <v>0</v>
      </c>
    </row>
    <row r="959" hidden="1" spans="1:3">
      <c r="A959" s="10">
        <v>2130701</v>
      </c>
      <c r="B959" s="9" t="s">
        <v>1500</v>
      </c>
      <c r="C959" s="8">
        <v>0</v>
      </c>
    </row>
    <row r="960" hidden="1" spans="1:3">
      <c r="A960" s="10">
        <v>2130704</v>
      </c>
      <c r="B960" s="9" t="s">
        <v>763</v>
      </c>
      <c r="C960" s="8">
        <v>0</v>
      </c>
    </row>
    <row r="961" hidden="1" spans="1:3">
      <c r="A961" s="10">
        <v>2130705</v>
      </c>
      <c r="B961" s="9" t="s">
        <v>764</v>
      </c>
      <c r="C961" s="8"/>
    </row>
    <row r="962" hidden="1" spans="1:3">
      <c r="A962" s="10">
        <v>2130706</v>
      </c>
      <c r="B962" s="9" t="s">
        <v>765</v>
      </c>
      <c r="C962" s="8"/>
    </row>
    <row r="963" hidden="1" spans="1:3">
      <c r="A963" s="10">
        <v>2130707</v>
      </c>
      <c r="B963" s="9" t="s">
        <v>766</v>
      </c>
      <c r="C963" s="8"/>
    </row>
    <row r="964" hidden="1" spans="1:3">
      <c r="A964" s="10">
        <v>2130799</v>
      </c>
      <c r="B964" s="9" t="s">
        <v>767</v>
      </c>
      <c r="C964" s="8">
        <v>0</v>
      </c>
    </row>
    <row r="965" spans="1:3">
      <c r="A965" s="10">
        <v>21308</v>
      </c>
      <c r="B965" s="5" t="s">
        <v>768</v>
      </c>
      <c r="C965" s="8">
        <f>SUM(C966:C971)</f>
        <v>10</v>
      </c>
    </row>
    <row r="966" hidden="1" spans="1:3">
      <c r="A966" s="10">
        <v>2130801</v>
      </c>
      <c r="B966" s="9" t="s">
        <v>769</v>
      </c>
      <c r="C966" s="8">
        <v>0</v>
      </c>
    </row>
    <row r="967" hidden="1" spans="1:3">
      <c r="A967" s="10">
        <v>2130802</v>
      </c>
      <c r="B967" s="9" t="s">
        <v>1501</v>
      </c>
      <c r="C967" s="8">
        <v>0</v>
      </c>
    </row>
    <row r="968" hidden="1" spans="1:3">
      <c r="A968" s="10">
        <v>2130803</v>
      </c>
      <c r="B968" s="9" t="s">
        <v>770</v>
      </c>
      <c r="C968" s="8">
        <v>0</v>
      </c>
    </row>
    <row r="969" spans="1:3">
      <c r="A969" s="10">
        <v>2130804</v>
      </c>
      <c r="B969" s="9" t="s">
        <v>1502</v>
      </c>
      <c r="C969" s="8">
        <v>10</v>
      </c>
    </row>
    <row r="970" hidden="1" spans="1:3">
      <c r="A970" s="10">
        <v>2130805</v>
      </c>
      <c r="B970" s="9" t="s">
        <v>772</v>
      </c>
      <c r="C970" s="8">
        <v>0</v>
      </c>
    </row>
    <row r="971" hidden="1" spans="1:3">
      <c r="A971" s="10">
        <v>2130899</v>
      </c>
      <c r="B971" s="9" t="s">
        <v>773</v>
      </c>
      <c r="C971" s="8">
        <v>0</v>
      </c>
    </row>
    <row r="972" hidden="1" spans="1:3">
      <c r="A972" s="10">
        <v>21309</v>
      </c>
      <c r="B972" s="5" t="s">
        <v>774</v>
      </c>
      <c r="C972" s="8">
        <f>SUM(C973:C974)</f>
        <v>0</v>
      </c>
    </row>
    <row r="973" hidden="1" spans="1:3">
      <c r="A973" s="10">
        <v>2130901</v>
      </c>
      <c r="B973" s="9" t="s">
        <v>775</v>
      </c>
      <c r="C973" s="8">
        <v>0</v>
      </c>
    </row>
    <row r="974" hidden="1" spans="1:3">
      <c r="A974" s="10">
        <v>2130999</v>
      </c>
      <c r="B974" s="9" t="s">
        <v>776</v>
      </c>
      <c r="C974" s="8">
        <v>0</v>
      </c>
    </row>
    <row r="975" hidden="1" spans="1:3">
      <c r="A975" s="10">
        <v>21399</v>
      </c>
      <c r="B975" s="5" t="s">
        <v>777</v>
      </c>
      <c r="C975" s="8">
        <f>SUM(C976:C977)</f>
        <v>0</v>
      </c>
    </row>
    <row r="976" hidden="1" spans="1:3">
      <c r="A976" s="10">
        <v>2139901</v>
      </c>
      <c r="B976" s="9" t="s">
        <v>778</v>
      </c>
      <c r="C976" s="8">
        <v>0</v>
      </c>
    </row>
    <row r="977" hidden="1" spans="1:3">
      <c r="A977" s="10">
        <v>2139999</v>
      </c>
      <c r="B977" s="9" t="s">
        <v>779</v>
      </c>
      <c r="C977" s="8"/>
    </row>
    <row r="978" hidden="1" spans="1:3">
      <c r="A978" s="10">
        <v>214</v>
      </c>
      <c r="B978" s="5" t="s">
        <v>780</v>
      </c>
      <c r="C978" s="8">
        <f>C979+C1002+C1012+C1022+C1027+C1034+C1039</f>
        <v>0</v>
      </c>
    </row>
    <row r="979" hidden="1" spans="1:3">
      <c r="A979" s="10">
        <v>21401</v>
      </c>
      <c r="B979" s="5" t="s">
        <v>781</v>
      </c>
      <c r="C979" s="8">
        <f>SUM(C980:C1001)</f>
        <v>0</v>
      </c>
    </row>
    <row r="980" hidden="1" spans="1:3">
      <c r="A980" s="10">
        <v>2140101</v>
      </c>
      <c r="B980" s="9" t="s">
        <v>132</v>
      </c>
      <c r="C980" s="8"/>
    </row>
    <row r="981" hidden="1" spans="1:3">
      <c r="A981" s="10">
        <v>2140102</v>
      </c>
      <c r="B981" s="9" t="s">
        <v>133</v>
      </c>
      <c r="C981" s="8">
        <v>0</v>
      </c>
    </row>
    <row r="982" hidden="1" spans="1:3">
      <c r="A982" s="10">
        <v>2140103</v>
      </c>
      <c r="B982" s="9" t="s">
        <v>134</v>
      </c>
      <c r="C982" s="8">
        <v>0</v>
      </c>
    </row>
    <row r="983" hidden="1" spans="1:3">
      <c r="A983" s="10">
        <v>2140104</v>
      </c>
      <c r="B983" s="9" t="s">
        <v>782</v>
      </c>
      <c r="C983" s="8">
        <v>0</v>
      </c>
    </row>
    <row r="984" hidden="1" spans="1:3">
      <c r="A984" s="10">
        <v>2140106</v>
      </c>
      <c r="B984" s="9" t="s">
        <v>783</v>
      </c>
      <c r="C984" s="8">
        <v>0</v>
      </c>
    </row>
    <row r="985" hidden="1" spans="1:3">
      <c r="A985" s="10">
        <v>2140109</v>
      </c>
      <c r="B985" s="9" t="s">
        <v>784</v>
      </c>
      <c r="C985" s="8">
        <v>0</v>
      </c>
    </row>
    <row r="986" hidden="1" spans="1:3">
      <c r="A986" s="10">
        <v>2140110</v>
      </c>
      <c r="B986" s="9" t="s">
        <v>785</v>
      </c>
      <c r="C986" s="8">
        <v>0</v>
      </c>
    </row>
    <row r="987" hidden="1" spans="1:3">
      <c r="A987" s="10">
        <v>2140111</v>
      </c>
      <c r="B987" s="9" t="s">
        <v>786</v>
      </c>
      <c r="C987" s="8">
        <v>0</v>
      </c>
    </row>
    <row r="988" hidden="1" spans="1:3">
      <c r="A988" s="10">
        <v>2140112</v>
      </c>
      <c r="B988" s="9" t="s">
        <v>787</v>
      </c>
      <c r="C988" s="8">
        <v>0</v>
      </c>
    </row>
    <row r="989" hidden="1" spans="1:3">
      <c r="A989" s="10">
        <v>2140114</v>
      </c>
      <c r="B989" s="9" t="s">
        <v>788</v>
      </c>
      <c r="C989" s="8">
        <v>0</v>
      </c>
    </row>
    <row r="990" hidden="1" spans="1:3">
      <c r="A990" s="10">
        <v>2140122</v>
      </c>
      <c r="B990" s="9" t="s">
        <v>789</v>
      </c>
      <c r="C990" s="8">
        <v>0</v>
      </c>
    </row>
    <row r="991" hidden="1" spans="1:3">
      <c r="A991" s="10">
        <v>2140123</v>
      </c>
      <c r="B991" s="9" t="s">
        <v>790</v>
      </c>
      <c r="C991" s="8">
        <v>0</v>
      </c>
    </row>
    <row r="992" hidden="1" spans="1:3">
      <c r="A992" s="10">
        <v>2140127</v>
      </c>
      <c r="B992" s="9" t="s">
        <v>791</v>
      </c>
      <c r="C992" s="8">
        <v>0</v>
      </c>
    </row>
    <row r="993" hidden="1" spans="1:3">
      <c r="A993" s="10">
        <v>2140128</v>
      </c>
      <c r="B993" s="9" t="s">
        <v>792</v>
      </c>
      <c r="C993" s="8">
        <v>0</v>
      </c>
    </row>
    <row r="994" hidden="1" spans="1:3">
      <c r="A994" s="10">
        <v>2140129</v>
      </c>
      <c r="B994" s="9" t="s">
        <v>793</v>
      </c>
      <c r="C994" s="8">
        <v>0</v>
      </c>
    </row>
    <row r="995" hidden="1" spans="1:3">
      <c r="A995" s="10">
        <v>2140130</v>
      </c>
      <c r="B995" s="9" t="s">
        <v>794</v>
      </c>
      <c r="C995" s="8">
        <v>0</v>
      </c>
    </row>
    <row r="996" hidden="1" spans="1:3">
      <c r="A996" s="10">
        <v>2140131</v>
      </c>
      <c r="B996" s="9" t="s">
        <v>795</v>
      </c>
      <c r="C996" s="8">
        <v>0</v>
      </c>
    </row>
    <row r="997" hidden="1" spans="1:3">
      <c r="A997" s="10">
        <v>2140133</v>
      </c>
      <c r="B997" s="9" t="s">
        <v>796</v>
      </c>
      <c r="C997" s="8">
        <v>0</v>
      </c>
    </row>
    <row r="998" hidden="1" spans="1:3">
      <c r="A998" s="10">
        <v>2140136</v>
      </c>
      <c r="B998" s="9" t="s">
        <v>797</v>
      </c>
      <c r="C998" s="8">
        <v>0</v>
      </c>
    </row>
    <row r="999" hidden="1" spans="1:3">
      <c r="A999" s="10">
        <v>2140138</v>
      </c>
      <c r="B999" s="9" t="s">
        <v>798</v>
      </c>
      <c r="C999" s="8">
        <v>0</v>
      </c>
    </row>
    <row r="1000" hidden="1" spans="1:3">
      <c r="A1000" s="10">
        <v>2140139</v>
      </c>
      <c r="B1000" s="9" t="s">
        <v>1503</v>
      </c>
      <c r="C1000" s="8">
        <v>0</v>
      </c>
    </row>
    <row r="1001" hidden="1" spans="1:3">
      <c r="A1001" s="10">
        <v>2140199</v>
      </c>
      <c r="B1001" s="9" t="s">
        <v>799</v>
      </c>
      <c r="C1001" s="8">
        <v>0</v>
      </c>
    </row>
    <row r="1002" hidden="1" spans="1:3">
      <c r="A1002" s="10">
        <v>21402</v>
      </c>
      <c r="B1002" s="5" t="s">
        <v>800</v>
      </c>
      <c r="C1002" s="8">
        <f>SUM(C1003:C1011)</f>
        <v>0</v>
      </c>
    </row>
    <row r="1003" hidden="1" spans="1:3">
      <c r="A1003" s="10">
        <v>2140201</v>
      </c>
      <c r="B1003" s="9" t="s">
        <v>132</v>
      </c>
      <c r="C1003" s="8">
        <v>0</v>
      </c>
    </row>
    <row r="1004" hidden="1" spans="1:3">
      <c r="A1004" s="10">
        <v>2140202</v>
      </c>
      <c r="B1004" s="9" t="s">
        <v>133</v>
      </c>
      <c r="C1004" s="8">
        <v>0</v>
      </c>
    </row>
    <row r="1005" hidden="1" spans="1:3">
      <c r="A1005" s="10">
        <v>2140203</v>
      </c>
      <c r="B1005" s="9" t="s">
        <v>134</v>
      </c>
      <c r="C1005" s="8">
        <v>0</v>
      </c>
    </row>
    <row r="1006" hidden="1" spans="1:3">
      <c r="A1006" s="10">
        <v>2140204</v>
      </c>
      <c r="B1006" s="9" t="s">
        <v>801</v>
      </c>
      <c r="C1006" s="8">
        <v>0</v>
      </c>
    </row>
    <row r="1007" hidden="1" spans="1:3">
      <c r="A1007" s="10">
        <v>2140205</v>
      </c>
      <c r="B1007" s="9" t="s">
        <v>802</v>
      </c>
      <c r="C1007" s="8">
        <v>0</v>
      </c>
    </row>
    <row r="1008" hidden="1" spans="1:3">
      <c r="A1008" s="10">
        <v>2140206</v>
      </c>
      <c r="B1008" s="9" t="s">
        <v>803</v>
      </c>
      <c r="C1008" s="8">
        <v>0</v>
      </c>
    </row>
    <row r="1009" hidden="1" spans="1:3">
      <c r="A1009" s="10">
        <v>2140207</v>
      </c>
      <c r="B1009" s="9" t="s">
        <v>804</v>
      </c>
      <c r="C1009" s="8">
        <v>0</v>
      </c>
    </row>
    <row r="1010" hidden="1" spans="1:3">
      <c r="A1010" s="10">
        <v>2140208</v>
      </c>
      <c r="B1010" s="9" t="s">
        <v>805</v>
      </c>
      <c r="C1010" s="8">
        <v>0</v>
      </c>
    </row>
    <row r="1011" hidden="1" spans="1:3">
      <c r="A1011" s="10">
        <v>2140299</v>
      </c>
      <c r="B1011" s="9" t="s">
        <v>806</v>
      </c>
      <c r="C1011" s="8">
        <v>0</v>
      </c>
    </row>
    <row r="1012" hidden="1" spans="1:3">
      <c r="A1012" s="10">
        <v>21403</v>
      </c>
      <c r="B1012" s="5" t="s">
        <v>807</v>
      </c>
      <c r="C1012" s="8">
        <f>SUM(C1013:C1021)</f>
        <v>0</v>
      </c>
    </row>
    <row r="1013" hidden="1" spans="1:3">
      <c r="A1013" s="10">
        <v>2140301</v>
      </c>
      <c r="B1013" s="9" t="s">
        <v>132</v>
      </c>
      <c r="C1013" s="8">
        <v>0</v>
      </c>
    </row>
    <row r="1014" hidden="1" spans="1:3">
      <c r="A1014" s="10">
        <v>2140302</v>
      </c>
      <c r="B1014" s="9" t="s">
        <v>133</v>
      </c>
      <c r="C1014" s="8">
        <v>0</v>
      </c>
    </row>
    <row r="1015" hidden="1" spans="1:3">
      <c r="A1015" s="10">
        <v>2140303</v>
      </c>
      <c r="B1015" s="9" t="s">
        <v>134</v>
      </c>
      <c r="C1015" s="8">
        <v>0</v>
      </c>
    </row>
    <row r="1016" hidden="1" spans="1:3">
      <c r="A1016" s="10">
        <v>2140304</v>
      </c>
      <c r="B1016" s="9" t="s">
        <v>808</v>
      </c>
      <c r="C1016" s="8">
        <v>0</v>
      </c>
    </row>
    <row r="1017" hidden="1" spans="1:3">
      <c r="A1017" s="10">
        <v>2140305</v>
      </c>
      <c r="B1017" s="9" t="s">
        <v>809</v>
      </c>
      <c r="C1017" s="8">
        <v>0</v>
      </c>
    </row>
    <row r="1018" hidden="1" spans="1:3">
      <c r="A1018" s="10">
        <v>2140306</v>
      </c>
      <c r="B1018" s="9" t="s">
        <v>810</v>
      </c>
      <c r="C1018" s="8">
        <v>0</v>
      </c>
    </row>
    <row r="1019" hidden="1" spans="1:3">
      <c r="A1019" s="10">
        <v>2140307</v>
      </c>
      <c r="B1019" s="9" t="s">
        <v>811</v>
      </c>
      <c r="C1019" s="8">
        <v>0</v>
      </c>
    </row>
    <row r="1020" hidden="1" spans="1:3">
      <c r="A1020" s="10">
        <v>2140308</v>
      </c>
      <c r="B1020" s="9" t="s">
        <v>812</v>
      </c>
      <c r="C1020" s="8">
        <v>0</v>
      </c>
    </row>
    <row r="1021" hidden="1" spans="1:3">
      <c r="A1021" s="10">
        <v>2140399</v>
      </c>
      <c r="B1021" s="9" t="s">
        <v>813</v>
      </c>
      <c r="C1021" s="8">
        <v>0</v>
      </c>
    </row>
    <row r="1022" hidden="1" spans="1:3">
      <c r="A1022" s="10">
        <v>21404</v>
      </c>
      <c r="B1022" s="5" t="s">
        <v>1504</v>
      </c>
      <c r="C1022" s="8">
        <f>SUM(C1023:C1026)</f>
        <v>0</v>
      </c>
    </row>
    <row r="1023" hidden="1" spans="1:3">
      <c r="A1023" s="10">
        <v>2140401</v>
      </c>
      <c r="B1023" s="9" t="s">
        <v>1505</v>
      </c>
      <c r="C1023" s="8">
        <v>0</v>
      </c>
    </row>
    <row r="1024" hidden="1" spans="1:3">
      <c r="A1024" s="10">
        <v>2140402</v>
      </c>
      <c r="B1024" s="9" t="s">
        <v>1506</v>
      </c>
      <c r="C1024" s="8">
        <v>0</v>
      </c>
    </row>
    <row r="1025" hidden="1" spans="1:3">
      <c r="A1025" s="10">
        <v>2140403</v>
      </c>
      <c r="B1025" s="9" t="s">
        <v>1507</v>
      </c>
      <c r="C1025" s="8">
        <v>0</v>
      </c>
    </row>
    <row r="1026" hidden="1" spans="1:3">
      <c r="A1026" s="10">
        <v>2140499</v>
      </c>
      <c r="B1026" s="9" t="s">
        <v>1508</v>
      </c>
      <c r="C1026" s="8">
        <v>0</v>
      </c>
    </row>
    <row r="1027" hidden="1" spans="1:3">
      <c r="A1027" s="10">
        <v>21405</v>
      </c>
      <c r="B1027" s="5" t="s">
        <v>814</v>
      </c>
      <c r="C1027" s="8">
        <f>SUM(C1028:C1033)</f>
        <v>0</v>
      </c>
    </row>
    <row r="1028" hidden="1" spans="1:3">
      <c r="A1028" s="10">
        <v>2140501</v>
      </c>
      <c r="B1028" s="9" t="s">
        <v>132</v>
      </c>
      <c r="C1028" s="8">
        <v>0</v>
      </c>
    </row>
    <row r="1029" hidden="1" spans="1:3">
      <c r="A1029" s="10">
        <v>2140502</v>
      </c>
      <c r="B1029" s="9" t="s">
        <v>133</v>
      </c>
      <c r="C1029" s="8">
        <v>0</v>
      </c>
    </row>
    <row r="1030" hidden="1" spans="1:3">
      <c r="A1030" s="10">
        <v>2140503</v>
      </c>
      <c r="B1030" s="9" t="s">
        <v>134</v>
      </c>
      <c r="C1030" s="8">
        <v>0</v>
      </c>
    </row>
    <row r="1031" hidden="1" spans="1:3">
      <c r="A1031" s="10">
        <v>2140504</v>
      </c>
      <c r="B1031" s="9" t="s">
        <v>805</v>
      </c>
      <c r="C1031" s="8">
        <v>0</v>
      </c>
    </row>
    <row r="1032" hidden="1" spans="1:3">
      <c r="A1032" s="10">
        <v>2140505</v>
      </c>
      <c r="B1032" s="9" t="s">
        <v>815</v>
      </c>
      <c r="C1032" s="8">
        <v>0</v>
      </c>
    </row>
    <row r="1033" hidden="1" spans="1:3">
      <c r="A1033" s="10">
        <v>2140599</v>
      </c>
      <c r="B1033" s="9" t="s">
        <v>816</v>
      </c>
      <c r="C1033" s="8">
        <v>0</v>
      </c>
    </row>
    <row r="1034" hidden="1" spans="1:3">
      <c r="A1034" s="10">
        <v>21406</v>
      </c>
      <c r="B1034" s="5" t="s">
        <v>817</v>
      </c>
      <c r="C1034" s="8">
        <f>SUM(C1035:C1038)</f>
        <v>0</v>
      </c>
    </row>
    <row r="1035" hidden="1" spans="1:3">
      <c r="A1035" s="10">
        <v>2140601</v>
      </c>
      <c r="B1035" s="9" t="s">
        <v>818</v>
      </c>
      <c r="C1035" s="8">
        <v>0</v>
      </c>
    </row>
    <row r="1036" hidden="1" spans="1:3">
      <c r="A1036" s="10">
        <v>2140602</v>
      </c>
      <c r="B1036" s="9" t="s">
        <v>819</v>
      </c>
      <c r="C1036" s="8">
        <v>0</v>
      </c>
    </row>
    <row r="1037" hidden="1" spans="1:3">
      <c r="A1037" s="10">
        <v>2140603</v>
      </c>
      <c r="B1037" s="9" t="s">
        <v>820</v>
      </c>
      <c r="C1037" s="8">
        <v>0</v>
      </c>
    </row>
    <row r="1038" hidden="1" spans="1:3">
      <c r="A1038" s="10">
        <v>2140699</v>
      </c>
      <c r="B1038" s="9" t="s">
        <v>821</v>
      </c>
      <c r="C1038" s="8">
        <v>0</v>
      </c>
    </row>
    <row r="1039" hidden="1" spans="1:3">
      <c r="A1039" s="10">
        <v>21499</v>
      </c>
      <c r="B1039" s="5" t="s">
        <v>822</v>
      </c>
      <c r="C1039" s="8">
        <f>SUM(C1040:C1041)</f>
        <v>0</v>
      </c>
    </row>
    <row r="1040" hidden="1" spans="1:3">
      <c r="A1040" s="10">
        <v>2149901</v>
      </c>
      <c r="B1040" s="9" t="s">
        <v>823</v>
      </c>
      <c r="C1040" s="8">
        <v>0</v>
      </c>
    </row>
    <row r="1041" hidden="1" spans="1:3">
      <c r="A1041" s="10">
        <v>2149999</v>
      </c>
      <c r="B1041" s="9" t="s">
        <v>824</v>
      </c>
      <c r="C1041" s="8">
        <v>0</v>
      </c>
    </row>
    <row r="1042" spans="1:3">
      <c r="A1042" s="10">
        <v>215</v>
      </c>
      <c r="B1042" s="5" t="s">
        <v>1509</v>
      </c>
      <c r="C1042" s="8">
        <f>C1043+C1053+C1069+C1074+C1088+C1095+C1102</f>
        <v>55528</v>
      </c>
    </row>
    <row r="1043" hidden="1" spans="1:3">
      <c r="A1043" s="10">
        <v>21501</v>
      </c>
      <c r="B1043" s="5" t="s">
        <v>826</v>
      </c>
      <c r="C1043" s="8">
        <f>SUM(C1044:C1052)</f>
        <v>0</v>
      </c>
    </row>
    <row r="1044" hidden="1" spans="1:3">
      <c r="A1044" s="10">
        <v>2150101</v>
      </c>
      <c r="B1044" s="9" t="s">
        <v>132</v>
      </c>
      <c r="C1044" s="8">
        <v>0</v>
      </c>
    </row>
    <row r="1045" hidden="1" spans="1:3">
      <c r="A1045" s="10">
        <v>2150102</v>
      </c>
      <c r="B1045" s="9" t="s">
        <v>133</v>
      </c>
      <c r="C1045" s="8">
        <v>0</v>
      </c>
    </row>
    <row r="1046" hidden="1" spans="1:3">
      <c r="A1046" s="10">
        <v>2150103</v>
      </c>
      <c r="B1046" s="9" t="s">
        <v>134</v>
      </c>
      <c r="C1046" s="8">
        <v>0</v>
      </c>
    </row>
    <row r="1047" hidden="1" spans="1:3">
      <c r="A1047" s="10">
        <v>2150104</v>
      </c>
      <c r="B1047" s="9" t="s">
        <v>827</v>
      </c>
      <c r="C1047" s="8">
        <v>0</v>
      </c>
    </row>
    <row r="1048" hidden="1" spans="1:3">
      <c r="A1048" s="10">
        <v>2150105</v>
      </c>
      <c r="B1048" s="9" t="s">
        <v>828</v>
      </c>
      <c r="C1048" s="8">
        <v>0</v>
      </c>
    </row>
    <row r="1049" hidden="1" spans="1:3">
      <c r="A1049" s="10">
        <v>2150106</v>
      </c>
      <c r="B1049" s="9" t="s">
        <v>829</v>
      </c>
      <c r="C1049" s="8">
        <v>0</v>
      </c>
    </row>
    <row r="1050" hidden="1" spans="1:3">
      <c r="A1050" s="10">
        <v>2150107</v>
      </c>
      <c r="B1050" s="9" t="s">
        <v>830</v>
      </c>
      <c r="C1050" s="8">
        <v>0</v>
      </c>
    </row>
    <row r="1051" hidden="1" spans="1:3">
      <c r="A1051" s="10">
        <v>2150108</v>
      </c>
      <c r="B1051" s="9" t="s">
        <v>831</v>
      </c>
      <c r="C1051" s="8">
        <v>0</v>
      </c>
    </row>
    <row r="1052" hidden="1" spans="1:3">
      <c r="A1052" s="10">
        <v>2150199</v>
      </c>
      <c r="B1052" s="9" t="s">
        <v>832</v>
      </c>
      <c r="C1052" s="8">
        <v>0</v>
      </c>
    </row>
    <row r="1053" hidden="1" spans="1:3">
      <c r="A1053" s="10">
        <v>21502</v>
      </c>
      <c r="B1053" s="5" t="s">
        <v>833</v>
      </c>
      <c r="C1053" s="8">
        <f>SUM(C1054:C1068)</f>
        <v>0</v>
      </c>
    </row>
    <row r="1054" hidden="1" spans="1:3">
      <c r="A1054" s="10">
        <v>2150201</v>
      </c>
      <c r="B1054" s="9" t="s">
        <v>132</v>
      </c>
      <c r="C1054" s="8">
        <v>0</v>
      </c>
    </row>
    <row r="1055" hidden="1" spans="1:3">
      <c r="A1055" s="10">
        <v>2150202</v>
      </c>
      <c r="B1055" s="9" t="s">
        <v>133</v>
      </c>
      <c r="C1055" s="8">
        <v>0</v>
      </c>
    </row>
    <row r="1056" hidden="1" spans="1:3">
      <c r="A1056" s="10">
        <v>2150203</v>
      </c>
      <c r="B1056" s="9" t="s">
        <v>134</v>
      </c>
      <c r="C1056" s="8">
        <v>0</v>
      </c>
    </row>
    <row r="1057" hidden="1" spans="1:3">
      <c r="A1057" s="10">
        <v>2150204</v>
      </c>
      <c r="B1057" s="9" t="s">
        <v>834</v>
      </c>
      <c r="C1057" s="8">
        <v>0</v>
      </c>
    </row>
    <row r="1058" hidden="1" spans="1:3">
      <c r="A1058" s="10">
        <v>2150205</v>
      </c>
      <c r="B1058" s="9" t="s">
        <v>835</v>
      </c>
      <c r="C1058" s="8">
        <v>0</v>
      </c>
    </row>
    <row r="1059" hidden="1" spans="1:3">
      <c r="A1059" s="10">
        <v>2150206</v>
      </c>
      <c r="B1059" s="9" t="s">
        <v>836</v>
      </c>
      <c r="C1059" s="8">
        <v>0</v>
      </c>
    </row>
    <row r="1060" hidden="1" spans="1:3">
      <c r="A1060" s="10">
        <v>2150207</v>
      </c>
      <c r="B1060" s="9" t="s">
        <v>837</v>
      </c>
      <c r="C1060" s="8">
        <v>0</v>
      </c>
    </row>
    <row r="1061" hidden="1" spans="1:3">
      <c r="A1061" s="10">
        <v>2150208</v>
      </c>
      <c r="B1061" s="9" t="s">
        <v>838</v>
      </c>
      <c r="C1061" s="8">
        <v>0</v>
      </c>
    </row>
    <row r="1062" hidden="1" spans="1:3">
      <c r="A1062" s="10">
        <v>2150209</v>
      </c>
      <c r="B1062" s="9" t="s">
        <v>839</v>
      </c>
      <c r="C1062" s="8">
        <v>0</v>
      </c>
    </row>
    <row r="1063" hidden="1" spans="1:3">
      <c r="A1063" s="10">
        <v>2150210</v>
      </c>
      <c r="B1063" s="9" t="s">
        <v>840</v>
      </c>
      <c r="C1063" s="8">
        <v>0</v>
      </c>
    </row>
    <row r="1064" hidden="1" spans="1:3">
      <c r="A1064" s="10">
        <v>2150212</v>
      </c>
      <c r="B1064" s="9" t="s">
        <v>841</v>
      </c>
      <c r="C1064" s="8">
        <v>0</v>
      </c>
    </row>
    <row r="1065" hidden="1" spans="1:3">
      <c r="A1065" s="10">
        <v>2150213</v>
      </c>
      <c r="B1065" s="9" t="s">
        <v>842</v>
      </c>
      <c r="C1065" s="8">
        <v>0</v>
      </c>
    </row>
    <row r="1066" hidden="1" spans="1:3">
      <c r="A1066" s="10">
        <v>2150214</v>
      </c>
      <c r="B1066" s="9" t="s">
        <v>843</v>
      </c>
      <c r="C1066" s="8">
        <v>0</v>
      </c>
    </row>
    <row r="1067" hidden="1" spans="1:3">
      <c r="A1067" s="10">
        <v>2150215</v>
      </c>
      <c r="B1067" s="9" t="s">
        <v>844</v>
      </c>
      <c r="C1067" s="8">
        <v>0</v>
      </c>
    </row>
    <row r="1068" hidden="1" spans="1:3">
      <c r="A1068" s="10">
        <v>2150299</v>
      </c>
      <c r="B1068" s="9" t="s">
        <v>845</v>
      </c>
      <c r="C1068" s="8">
        <v>0</v>
      </c>
    </row>
    <row r="1069" hidden="1" spans="1:3">
      <c r="A1069" s="10">
        <v>21503</v>
      </c>
      <c r="B1069" s="5" t="s">
        <v>846</v>
      </c>
      <c r="C1069" s="8">
        <f>SUM(C1070:C1073)</f>
        <v>0</v>
      </c>
    </row>
    <row r="1070" hidden="1" spans="1:3">
      <c r="A1070" s="10">
        <v>2150301</v>
      </c>
      <c r="B1070" s="9" t="s">
        <v>132</v>
      </c>
      <c r="C1070" s="8">
        <v>0</v>
      </c>
    </row>
    <row r="1071" hidden="1" spans="1:3">
      <c r="A1071" s="10">
        <v>2150302</v>
      </c>
      <c r="B1071" s="9" t="s">
        <v>133</v>
      </c>
      <c r="C1071" s="8">
        <v>0</v>
      </c>
    </row>
    <row r="1072" hidden="1" spans="1:3">
      <c r="A1072" s="10">
        <v>2150303</v>
      </c>
      <c r="B1072" s="9" t="s">
        <v>134</v>
      </c>
      <c r="C1072" s="8">
        <v>0</v>
      </c>
    </row>
    <row r="1073" hidden="1" spans="1:3">
      <c r="A1073" s="10">
        <v>2150399</v>
      </c>
      <c r="B1073" s="9" t="s">
        <v>847</v>
      </c>
      <c r="C1073" s="8">
        <v>0</v>
      </c>
    </row>
    <row r="1074" hidden="1" spans="1:3">
      <c r="A1074" s="10">
        <v>21505</v>
      </c>
      <c r="B1074" s="5" t="s">
        <v>848</v>
      </c>
      <c r="C1074" s="8">
        <f>SUM(C1075:C1087)</f>
        <v>0</v>
      </c>
    </row>
    <row r="1075" hidden="1" spans="1:3">
      <c r="A1075" s="10">
        <v>2150501</v>
      </c>
      <c r="B1075" s="9" t="s">
        <v>132</v>
      </c>
      <c r="C1075" s="8"/>
    </row>
    <row r="1076" hidden="1" spans="1:3">
      <c r="A1076" s="10">
        <v>2150502</v>
      </c>
      <c r="B1076" s="9" t="s">
        <v>133</v>
      </c>
      <c r="C1076" s="8">
        <v>0</v>
      </c>
    </row>
    <row r="1077" hidden="1" spans="1:3">
      <c r="A1077" s="10">
        <v>2150503</v>
      </c>
      <c r="B1077" s="9" t="s">
        <v>134</v>
      </c>
      <c r="C1077" s="8">
        <v>0</v>
      </c>
    </row>
    <row r="1078" hidden="1" spans="1:3">
      <c r="A1078" s="10">
        <v>2150505</v>
      </c>
      <c r="B1078" s="9" t="s">
        <v>849</v>
      </c>
      <c r="C1078" s="8">
        <v>0</v>
      </c>
    </row>
    <row r="1079" hidden="1" spans="1:3">
      <c r="A1079" s="10">
        <v>2150506</v>
      </c>
      <c r="B1079" s="9" t="s">
        <v>1510</v>
      </c>
      <c r="C1079" s="8">
        <v>0</v>
      </c>
    </row>
    <row r="1080" hidden="1" spans="1:3">
      <c r="A1080" s="10">
        <v>2150507</v>
      </c>
      <c r="B1080" s="9" t="s">
        <v>850</v>
      </c>
      <c r="C1080" s="8">
        <v>0</v>
      </c>
    </row>
    <row r="1081" hidden="1" spans="1:3">
      <c r="A1081" s="10">
        <v>2150508</v>
      </c>
      <c r="B1081" s="9" t="s">
        <v>1511</v>
      </c>
      <c r="C1081" s="8">
        <v>0</v>
      </c>
    </row>
    <row r="1082" hidden="1" spans="1:3">
      <c r="A1082" s="10">
        <v>2150509</v>
      </c>
      <c r="B1082" s="9" t="s">
        <v>1512</v>
      </c>
      <c r="C1082" s="8">
        <v>0</v>
      </c>
    </row>
    <row r="1083" hidden="1" spans="1:3">
      <c r="A1083" s="10">
        <v>2150510</v>
      </c>
      <c r="B1083" s="9" t="s">
        <v>1513</v>
      </c>
      <c r="C1083" s="8">
        <v>0</v>
      </c>
    </row>
    <row r="1084" hidden="1" spans="1:3">
      <c r="A1084" s="10">
        <v>2150511</v>
      </c>
      <c r="B1084" s="9" t="s">
        <v>1514</v>
      </c>
      <c r="C1084" s="8">
        <v>0</v>
      </c>
    </row>
    <row r="1085" hidden="1" spans="1:3">
      <c r="A1085" s="10">
        <v>2150513</v>
      </c>
      <c r="B1085" s="9" t="s">
        <v>805</v>
      </c>
      <c r="C1085" s="8">
        <v>0</v>
      </c>
    </row>
    <row r="1086" hidden="1" spans="1:3">
      <c r="A1086" s="10">
        <v>2150515</v>
      </c>
      <c r="B1086" s="9" t="s">
        <v>1515</v>
      </c>
      <c r="C1086" s="8">
        <v>0</v>
      </c>
    </row>
    <row r="1087" hidden="1" spans="1:3">
      <c r="A1087" s="10">
        <v>2150599</v>
      </c>
      <c r="B1087" s="9" t="s">
        <v>854</v>
      </c>
      <c r="C1087" s="8">
        <v>0</v>
      </c>
    </row>
    <row r="1088" hidden="1" spans="1:3">
      <c r="A1088" s="10">
        <v>21507</v>
      </c>
      <c r="B1088" s="5" t="s">
        <v>855</v>
      </c>
      <c r="C1088" s="8">
        <f>SUM(C1089:C1094)</f>
        <v>0</v>
      </c>
    </row>
    <row r="1089" hidden="1" spans="1:3">
      <c r="A1089" s="10">
        <v>2150701</v>
      </c>
      <c r="B1089" s="9" t="s">
        <v>132</v>
      </c>
      <c r="C1089" s="8">
        <v>0</v>
      </c>
    </row>
    <row r="1090" hidden="1" spans="1:3">
      <c r="A1090" s="10">
        <v>2150702</v>
      </c>
      <c r="B1090" s="9" t="s">
        <v>133</v>
      </c>
      <c r="C1090" s="8">
        <v>0</v>
      </c>
    </row>
    <row r="1091" hidden="1" spans="1:3">
      <c r="A1091" s="10">
        <v>2150703</v>
      </c>
      <c r="B1091" s="9" t="s">
        <v>134</v>
      </c>
      <c r="C1091" s="8">
        <v>0</v>
      </c>
    </row>
    <row r="1092" hidden="1" spans="1:3">
      <c r="A1092" s="10">
        <v>2150704</v>
      </c>
      <c r="B1092" s="9" t="s">
        <v>856</v>
      </c>
      <c r="C1092" s="8">
        <v>0</v>
      </c>
    </row>
    <row r="1093" hidden="1" spans="1:3">
      <c r="A1093" s="10">
        <v>2150705</v>
      </c>
      <c r="B1093" s="9" t="s">
        <v>857</v>
      </c>
      <c r="C1093" s="8">
        <v>0</v>
      </c>
    </row>
    <row r="1094" hidden="1" spans="1:3">
      <c r="A1094" s="10">
        <v>2150799</v>
      </c>
      <c r="B1094" s="9" t="s">
        <v>858</v>
      </c>
      <c r="C1094" s="8">
        <v>0</v>
      </c>
    </row>
    <row r="1095" spans="1:3">
      <c r="A1095" s="10">
        <v>21508</v>
      </c>
      <c r="B1095" s="5" t="s">
        <v>859</v>
      </c>
      <c r="C1095" s="8">
        <f>SUM(C1096:C1101)</f>
        <v>55528</v>
      </c>
    </row>
    <row r="1096" hidden="1" spans="1:3">
      <c r="A1096" s="10">
        <v>2150801</v>
      </c>
      <c r="B1096" s="9" t="s">
        <v>132</v>
      </c>
      <c r="C1096" s="8">
        <v>0</v>
      </c>
    </row>
    <row r="1097" hidden="1" spans="1:3">
      <c r="A1097" s="10">
        <v>2150802</v>
      </c>
      <c r="B1097" s="9" t="s">
        <v>133</v>
      </c>
      <c r="C1097" s="8">
        <v>0</v>
      </c>
    </row>
    <row r="1098" hidden="1" spans="1:3">
      <c r="A1098" s="10">
        <v>2150803</v>
      </c>
      <c r="B1098" s="9" t="s">
        <v>134</v>
      </c>
      <c r="C1098" s="8">
        <v>0</v>
      </c>
    </row>
    <row r="1099" hidden="1" spans="1:3">
      <c r="A1099" s="10">
        <v>2150804</v>
      </c>
      <c r="B1099" s="9" t="s">
        <v>860</v>
      </c>
      <c r="C1099" s="8">
        <v>0</v>
      </c>
    </row>
    <row r="1100" spans="1:3">
      <c r="A1100" s="10">
        <v>2150805</v>
      </c>
      <c r="B1100" s="9" t="s">
        <v>861</v>
      </c>
      <c r="C1100" s="8">
        <v>20000</v>
      </c>
    </row>
    <row r="1101" spans="1:3">
      <c r="A1101" s="10">
        <v>2150899</v>
      </c>
      <c r="B1101" s="9" t="s">
        <v>863</v>
      </c>
      <c r="C1101" s="8">
        <f>35286+245-3</f>
        <v>35528</v>
      </c>
    </row>
    <row r="1102" hidden="1" spans="1:3">
      <c r="A1102" s="10">
        <v>21599</v>
      </c>
      <c r="B1102" s="5" t="s">
        <v>1516</v>
      </c>
      <c r="C1102" s="8">
        <f>SUM(C1103:C1107)</f>
        <v>0</v>
      </c>
    </row>
    <row r="1103" hidden="1" spans="1:3">
      <c r="A1103" s="10">
        <v>2159901</v>
      </c>
      <c r="B1103" s="9" t="s">
        <v>865</v>
      </c>
      <c r="C1103" s="8">
        <v>0</v>
      </c>
    </row>
    <row r="1104" hidden="1" spans="1:3">
      <c r="A1104" s="10">
        <v>2159904</v>
      </c>
      <c r="B1104" s="9" t="s">
        <v>866</v>
      </c>
      <c r="C1104" s="8">
        <v>0</v>
      </c>
    </row>
    <row r="1105" hidden="1" spans="1:3">
      <c r="A1105" s="10">
        <v>2159905</v>
      </c>
      <c r="B1105" s="9" t="s">
        <v>867</v>
      </c>
      <c r="C1105" s="8">
        <v>0</v>
      </c>
    </row>
    <row r="1106" hidden="1" spans="1:3">
      <c r="A1106" s="10">
        <v>2159906</v>
      </c>
      <c r="B1106" s="9" t="s">
        <v>868</v>
      </c>
      <c r="C1106" s="8">
        <v>0</v>
      </c>
    </row>
    <row r="1107" hidden="1" spans="1:3">
      <c r="A1107" s="10">
        <v>2159999</v>
      </c>
      <c r="B1107" s="9" t="s">
        <v>1517</v>
      </c>
      <c r="C1107" s="8">
        <v>0</v>
      </c>
    </row>
    <row r="1108" hidden="1" spans="1:3">
      <c r="A1108" s="10">
        <v>216</v>
      </c>
      <c r="B1108" s="5" t="s">
        <v>870</v>
      </c>
      <c r="C1108" s="8">
        <f>C1109+C1119+C1125</f>
        <v>0</v>
      </c>
    </row>
    <row r="1109" hidden="1" spans="1:3">
      <c r="A1109" s="10">
        <v>21602</v>
      </c>
      <c r="B1109" s="5" t="s">
        <v>871</v>
      </c>
      <c r="C1109" s="8">
        <f>SUM(C1110:C1118)</f>
        <v>0</v>
      </c>
    </row>
    <row r="1110" hidden="1" spans="1:3">
      <c r="A1110" s="10">
        <v>2160201</v>
      </c>
      <c r="B1110" s="9" t="s">
        <v>132</v>
      </c>
      <c r="C1110" s="8">
        <v>0</v>
      </c>
    </row>
    <row r="1111" hidden="1" spans="1:3">
      <c r="A1111" s="10">
        <v>2160202</v>
      </c>
      <c r="B1111" s="9" t="s">
        <v>133</v>
      </c>
      <c r="C1111" s="8">
        <v>0</v>
      </c>
    </row>
    <row r="1112" hidden="1" spans="1:3">
      <c r="A1112" s="10">
        <v>2160203</v>
      </c>
      <c r="B1112" s="9" t="s">
        <v>134</v>
      </c>
      <c r="C1112" s="8">
        <v>0</v>
      </c>
    </row>
    <row r="1113" hidden="1" spans="1:3">
      <c r="A1113" s="10">
        <v>2160216</v>
      </c>
      <c r="B1113" s="9" t="s">
        <v>872</v>
      </c>
      <c r="C1113" s="8">
        <v>0</v>
      </c>
    </row>
    <row r="1114" hidden="1" spans="1:3">
      <c r="A1114" s="10">
        <v>2160217</v>
      </c>
      <c r="B1114" s="9" t="s">
        <v>873</v>
      </c>
      <c r="C1114" s="8">
        <v>0</v>
      </c>
    </row>
    <row r="1115" hidden="1" spans="1:3">
      <c r="A1115" s="10">
        <v>2160218</v>
      </c>
      <c r="B1115" s="9" t="s">
        <v>874</v>
      </c>
      <c r="C1115" s="8">
        <v>0</v>
      </c>
    </row>
    <row r="1116" hidden="1" spans="1:3">
      <c r="A1116" s="10">
        <v>2160219</v>
      </c>
      <c r="B1116" s="9" t="s">
        <v>875</v>
      </c>
      <c r="C1116" s="8">
        <v>0</v>
      </c>
    </row>
    <row r="1117" hidden="1" spans="1:3">
      <c r="A1117" s="10">
        <v>2160250</v>
      </c>
      <c r="B1117" s="9" t="s">
        <v>141</v>
      </c>
      <c r="C1117" s="8"/>
    </row>
    <row r="1118" hidden="1" spans="1:3">
      <c r="A1118" s="10">
        <v>2160299</v>
      </c>
      <c r="B1118" s="9" t="s">
        <v>876</v>
      </c>
      <c r="C1118" s="8">
        <v>0</v>
      </c>
    </row>
    <row r="1119" hidden="1" spans="1:3">
      <c r="A1119" s="10">
        <v>21606</v>
      </c>
      <c r="B1119" s="5" t="s">
        <v>877</v>
      </c>
      <c r="C1119" s="8">
        <f>SUM(C1120:C1124)</f>
        <v>0</v>
      </c>
    </row>
    <row r="1120" hidden="1" spans="1:3">
      <c r="A1120" s="10">
        <v>2160601</v>
      </c>
      <c r="B1120" s="9" t="s">
        <v>132</v>
      </c>
      <c r="C1120" s="8">
        <v>0</v>
      </c>
    </row>
    <row r="1121" hidden="1" spans="1:3">
      <c r="A1121" s="10">
        <v>2160602</v>
      </c>
      <c r="B1121" s="9" t="s">
        <v>133</v>
      </c>
      <c r="C1121" s="8">
        <v>0</v>
      </c>
    </row>
    <row r="1122" hidden="1" spans="1:3">
      <c r="A1122" s="10">
        <v>2160603</v>
      </c>
      <c r="B1122" s="9" t="s">
        <v>134</v>
      </c>
      <c r="C1122" s="8">
        <v>0</v>
      </c>
    </row>
    <row r="1123" hidden="1" spans="1:3">
      <c r="A1123" s="10">
        <v>2160607</v>
      </c>
      <c r="B1123" s="9" t="s">
        <v>878</v>
      </c>
      <c r="C1123" s="8">
        <v>0</v>
      </c>
    </row>
    <row r="1124" hidden="1" spans="1:3">
      <c r="A1124" s="10">
        <v>2160699</v>
      </c>
      <c r="B1124" s="9" t="s">
        <v>879</v>
      </c>
      <c r="C1124" s="8">
        <v>0</v>
      </c>
    </row>
    <row r="1125" hidden="1" spans="1:3">
      <c r="A1125" s="10">
        <v>21699</v>
      </c>
      <c r="B1125" s="5" t="s">
        <v>880</v>
      </c>
      <c r="C1125" s="8">
        <f>SUM(C1126:C1127)</f>
        <v>0</v>
      </c>
    </row>
    <row r="1126" hidden="1" spans="1:3">
      <c r="A1126" s="10">
        <v>2169901</v>
      </c>
      <c r="B1126" s="9" t="s">
        <v>881</v>
      </c>
      <c r="C1126" s="8">
        <v>0</v>
      </c>
    </row>
    <row r="1127" hidden="1" spans="1:3">
      <c r="A1127" s="10">
        <v>2169999</v>
      </c>
      <c r="B1127" s="9" t="s">
        <v>882</v>
      </c>
      <c r="C1127" s="8">
        <v>0</v>
      </c>
    </row>
    <row r="1128" hidden="1" spans="1:3">
      <c r="A1128" s="10">
        <v>217</v>
      </c>
      <c r="B1128" s="5" t="s">
        <v>883</v>
      </c>
      <c r="C1128" s="8">
        <f>C1129+C1136+C1146+C1152+C1155</f>
        <v>0</v>
      </c>
    </row>
    <row r="1129" hidden="1" spans="1:3">
      <c r="A1129" s="10">
        <v>21701</v>
      </c>
      <c r="B1129" s="5" t="s">
        <v>884</v>
      </c>
      <c r="C1129" s="8">
        <f>SUM(C1130:C1135)</f>
        <v>0</v>
      </c>
    </row>
    <row r="1130" hidden="1" spans="1:3">
      <c r="A1130" s="10">
        <v>2170101</v>
      </c>
      <c r="B1130" s="9" t="s">
        <v>132</v>
      </c>
      <c r="C1130" s="8">
        <v>0</v>
      </c>
    </row>
    <row r="1131" hidden="1" spans="1:3">
      <c r="A1131" s="10">
        <v>2170102</v>
      </c>
      <c r="B1131" s="9" t="s">
        <v>133</v>
      </c>
      <c r="C1131" s="8">
        <v>0</v>
      </c>
    </row>
    <row r="1132" hidden="1" spans="1:3">
      <c r="A1132" s="10">
        <v>2170103</v>
      </c>
      <c r="B1132" s="9" t="s">
        <v>134</v>
      </c>
      <c r="C1132" s="8">
        <v>0</v>
      </c>
    </row>
    <row r="1133" hidden="1" spans="1:3">
      <c r="A1133" s="10">
        <v>2170104</v>
      </c>
      <c r="B1133" s="9" t="s">
        <v>885</v>
      </c>
      <c r="C1133" s="8">
        <v>0</v>
      </c>
    </row>
    <row r="1134" hidden="1" spans="1:3">
      <c r="A1134" s="10">
        <v>2170150</v>
      </c>
      <c r="B1134" s="9" t="s">
        <v>141</v>
      </c>
      <c r="C1134" s="8">
        <v>0</v>
      </c>
    </row>
    <row r="1135" hidden="1" spans="1:3">
      <c r="A1135" s="10">
        <v>2170199</v>
      </c>
      <c r="B1135" s="9" t="s">
        <v>886</v>
      </c>
      <c r="C1135" s="8">
        <v>0</v>
      </c>
    </row>
    <row r="1136" hidden="1" spans="1:3">
      <c r="A1136" s="10">
        <v>21702</v>
      </c>
      <c r="B1136" s="5" t="s">
        <v>887</v>
      </c>
      <c r="C1136" s="8">
        <f>SUM(C1137:C1145)</f>
        <v>0</v>
      </c>
    </row>
    <row r="1137" hidden="1" spans="1:3">
      <c r="A1137" s="10">
        <v>2170201</v>
      </c>
      <c r="B1137" s="9" t="s">
        <v>888</v>
      </c>
      <c r="C1137" s="8">
        <v>0</v>
      </c>
    </row>
    <row r="1138" hidden="1" spans="1:3">
      <c r="A1138" s="10">
        <v>2170202</v>
      </c>
      <c r="B1138" s="9" t="s">
        <v>889</v>
      </c>
      <c r="C1138" s="8">
        <v>0</v>
      </c>
    </row>
    <row r="1139" hidden="1" spans="1:3">
      <c r="A1139" s="10">
        <v>2170203</v>
      </c>
      <c r="B1139" s="9" t="s">
        <v>890</v>
      </c>
      <c r="C1139" s="8">
        <v>0</v>
      </c>
    </row>
    <row r="1140" hidden="1" spans="1:3">
      <c r="A1140" s="10">
        <v>2170204</v>
      </c>
      <c r="B1140" s="9" t="s">
        <v>891</v>
      </c>
      <c r="C1140" s="8">
        <v>0</v>
      </c>
    </row>
    <row r="1141" hidden="1" spans="1:3">
      <c r="A1141" s="10">
        <v>2170205</v>
      </c>
      <c r="B1141" s="9" t="s">
        <v>892</v>
      </c>
      <c r="C1141" s="8">
        <v>0</v>
      </c>
    </row>
    <row r="1142" hidden="1" spans="1:3">
      <c r="A1142" s="10">
        <v>2170206</v>
      </c>
      <c r="B1142" s="9" t="s">
        <v>893</v>
      </c>
      <c r="C1142" s="8">
        <v>0</v>
      </c>
    </row>
    <row r="1143" hidden="1" spans="1:3">
      <c r="A1143" s="10">
        <v>2170207</v>
      </c>
      <c r="B1143" s="9" t="s">
        <v>894</v>
      </c>
      <c r="C1143" s="8">
        <v>0</v>
      </c>
    </row>
    <row r="1144" hidden="1" spans="1:3">
      <c r="A1144" s="10">
        <v>2170208</v>
      </c>
      <c r="B1144" s="9" t="s">
        <v>895</v>
      </c>
      <c r="C1144" s="8">
        <v>0</v>
      </c>
    </row>
    <row r="1145" hidden="1" spans="1:3">
      <c r="A1145" s="10">
        <v>2170299</v>
      </c>
      <c r="B1145" s="9" t="s">
        <v>896</v>
      </c>
      <c r="C1145" s="8">
        <v>0</v>
      </c>
    </row>
    <row r="1146" hidden="1" spans="1:3">
      <c r="A1146" s="10">
        <v>21703</v>
      </c>
      <c r="B1146" s="5" t="s">
        <v>897</v>
      </c>
      <c r="C1146" s="8">
        <f>SUM(C1147:C1151)</f>
        <v>0</v>
      </c>
    </row>
    <row r="1147" hidden="1" spans="1:3">
      <c r="A1147" s="10">
        <v>2170301</v>
      </c>
      <c r="B1147" s="9" t="s">
        <v>898</v>
      </c>
      <c r="C1147" s="8">
        <v>0</v>
      </c>
    </row>
    <row r="1148" hidden="1" spans="1:3">
      <c r="A1148" s="10">
        <v>2170302</v>
      </c>
      <c r="B1148" s="9" t="s">
        <v>899</v>
      </c>
      <c r="C1148" s="8">
        <v>0</v>
      </c>
    </row>
    <row r="1149" hidden="1" spans="1:3">
      <c r="A1149" s="10">
        <v>2170303</v>
      </c>
      <c r="B1149" s="9" t="s">
        <v>900</v>
      </c>
      <c r="C1149" s="8">
        <v>0</v>
      </c>
    </row>
    <row r="1150" hidden="1" spans="1:3">
      <c r="A1150" s="10">
        <v>2170304</v>
      </c>
      <c r="B1150" s="9" t="s">
        <v>901</v>
      </c>
      <c r="C1150" s="8">
        <v>0</v>
      </c>
    </row>
    <row r="1151" hidden="1" spans="1:3">
      <c r="A1151" s="10">
        <v>2170399</v>
      </c>
      <c r="B1151" s="9" t="s">
        <v>902</v>
      </c>
      <c r="C1151" s="8">
        <v>0</v>
      </c>
    </row>
    <row r="1152" hidden="1" spans="1:3">
      <c r="A1152" s="10">
        <v>21704</v>
      </c>
      <c r="B1152" s="5" t="s">
        <v>903</v>
      </c>
      <c r="C1152" s="8">
        <f>SUM(C1153:C1154)</f>
        <v>0</v>
      </c>
    </row>
    <row r="1153" hidden="1" spans="1:3">
      <c r="A1153" s="10">
        <v>2170401</v>
      </c>
      <c r="B1153" s="9" t="s">
        <v>904</v>
      </c>
      <c r="C1153" s="8">
        <v>0</v>
      </c>
    </row>
    <row r="1154" hidden="1" spans="1:3">
      <c r="A1154" s="10">
        <v>2170499</v>
      </c>
      <c r="B1154" s="9" t="s">
        <v>905</v>
      </c>
      <c r="C1154" s="8">
        <v>0</v>
      </c>
    </row>
    <row r="1155" hidden="1" spans="1:3">
      <c r="A1155" s="10">
        <v>21799</v>
      </c>
      <c r="B1155" s="5" t="s">
        <v>906</v>
      </c>
      <c r="C1155" s="8">
        <f>C1156</f>
        <v>0</v>
      </c>
    </row>
    <row r="1156" hidden="1" spans="1:3">
      <c r="A1156" s="10">
        <v>2179901</v>
      </c>
      <c r="B1156" s="9" t="s">
        <v>908</v>
      </c>
      <c r="C1156" s="8">
        <v>0</v>
      </c>
    </row>
    <row r="1157" hidden="1" spans="1:3">
      <c r="A1157" s="10">
        <v>219</v>
      </c>
      <c r="B1157" s="5" t="s">
        <v>909</v>
      </c>
      <c r="C1157" s="8">
        <f>SUM(C1158:C1166)</f>
        <v>0</v>
      </c>
    </row>
    <row r="1158" hidden="1" spans="1:3">
      <c r="A1158" s="10">
        <v>21901</v>
      </c>
      <c r="B1158" s="5" t="s">
        <v>910</v>
      </c>
      <c r="C1158" s="8">
        <v>0</v>
      </c>
    </row>
    <row r="1159" hidden="1" spans="1:3">
      <c r="A1159" s="10">
        <v>21902</v>
      </c>
      <c r="B1159" s="5" t="s">
        <v>911</v>
      </c>
      <c r="C1159" s="8">
        <v>0</v>
      </c>
    </row>
    <row r="1160" hidden="1" spans="1:3">
      <c r="A1160" s="10">
        <v>21903</v>
      </c>
      <c r="B1160" s="5" t="s">
        <v>1518</v>
      </c>
      <c r="C1160" s="8">
        <v>0</v>
      </c>
    </row>
    <row r="1161" hidden="1" spans="1:3">
      <c r="A1161" s="10">
        <v>21904</v>
      </c>
      <c r="B1161" s="5" t="s">
        <v>1519</v>
      </c>
      <c r="C1161" s="8">
        <v>0</v>
      </c>
    </row>
    <row r="1162" hidden="1" spans="1:3">
      <c r="A1162" s="10">
        <v>21905</v>
      </c>
      <c r="B1162" s="5" t="s">
        <v>914</v>
      </c>
      <c r="C1162" s="8">
        <v>0</v>
      </c>
    </row>
    <row r="1163" hidden="1" spans="1:3">
      <c r="A1163" s="10">
        <v>21906</v>
      </c>
      <c r="B1163" s="5" t="s">
        <v>1468</v>
      </c>
      <c r="C1163" s="8">
        <v>0</v>
      </c>
    </row>
    <row r="1164" hidden="1" spans="1:3">
      <c r="A1164" s="10">
        <v>21907</v>
      </c>
      <c r="B1164" s="5" t="s">
        <v>915</v>
      </c>
      <c r="C1164" s="8">
        <v>0</v>
      </c>
    </row>
    <row r="1165" hidden="1" spans="1:3">
      <c r="A1165" s="10">
        <v>21908</v>
      </c>
      <c r="B1165" s="5" t="s">
        <v>916</v>
      </c>
      <c r="C1165" s="8">
        <v>0</v>
      </c>
    </row>
    <row r="1166" hidden="1" spans="1:3">
      <c r="A1166" s="10">
        <v>21999</v>
      </c>
      <c r="B1166" s="5" t="s">
        <v>917</v>
      </c>
      <c r="C1166" s="8">
        <v>0</v>
      </c>
    </row>
    <row r="1167" spans="1:3">
      <c r="A1167" s="10">
        <v>220</v>
      </c>
      <c r="B1167" s="5" t="s">
        <v>918</v>
      </c>
      <c r="C1167" s="8">
        <f>C1168+C1187+C1206+C1215+C1230</f>
        <v>708</v>
      </c>
    </row>
    <row r="1168" spans="1:3">
      <c r="A1168" s="10">
        <v>22001</v>
      </c>
      <c r="B1168" s="5" t="s">
        <v>919</v>
      </c>
      <c r="C1168" s="8">
        <f>SUM(C1169:C1186)</f>
        <v>352</v>
      </c>
    </row>
    <row r="1169" hidden="1" spans="1:3">
      <c r="A1169" s="10">
        <v>2200101</v>
      </c>
      <c r="B1169" s="9" t="s">
        <v>132</v>
      </c>
      <c r="C1169" s="8"/>
    </row>
    <row r="1170" spans="1:3">
      <c r="A1170" s="10">
        <v>2200102</v>
      </c>
      <c r="B1170" s="9" t="s">
        <v>133</v>
      </c>
      <c r="C1170" s="8">
        <v>22</v>
      </c>
    </row>
    <row r="1171" hidden="1" spans="1:3">
      <c r="A1171" s="10">
        <v>2200103</v>
      </c>
      <c r="B1171" s="9" t="s">
        <v>134</v>
      </c>
      <c r="C1171" s="8"/>
    </row>
    <row r="1172" spans="1:3">
      <c r="A1172" s="10">
        <v>2200104</v>
      </c>
      <c r="B1172" s="9" t="s">
        <v>920</v>
      </c>
      <c r="C1172" s="8">
        <v>30</v>
      </c>
    </row>
    <row r="1173" spans="1:3">
      <c r="A1173" s="10">
        <v>2200105</v>
      </c>
      <c r="B1173" s="9" t="s">
        <v>1520</v>
      </c>
      <c r="C1173" s="8">
        <v>216</v>
      </c>
    </row>
    <row r="1174" spans="1:3">
      <c r="A1174" s="10">
        <v>2200106</v>
      </c>
      <c r="B1174" s="9" t="s">
        <v>1521</v>
      </c>
      <c r="C1174" s="8">
        <v>74</v>
      </c>
    </row>
    <row r="1175" hidden="1" spans="1:3">
      <c r="A1175" s="10">
        <v>2200107</v>
      </c>
      <c r="B1175" s="9" t="s">
        <v>922</v>
      </c>
      <c r="C1175" s="8"/>
    </row>
    <row r="1176" hidden="1" spans="1:3">
      <c r="A1176" s="10">
        <v>2200108</v>
      </c>
      <c r="B1176" s="9" t="s">
        <v>923</v>
      </c>
      <c r="C1176" s="8"/>
    </row>
    <row r="1177" hidden="1" spans="1:3">
      <c r="A1177" s="10">
        <v>2200109</v>
      </c>
      <c r="B1177" s="9" t="s">
        <v>1522</v>
      </c>
      <c r="C1177" s="8"/>
    </row>
    <row r="1178" hidden="1" spans="1:3">
      <c r="A1178" s="10">
        <v>2200110</v>
      </c>
      <c r="B1178" s="9" t="s">
        <v>1523</v>
      </c>
      <c r="C1178" s="8"/>
    </row>
    <row r="1179" spans="1:3">
      <c r="A1179" s="10">
        <v>2200112</v>
      </c>
      <c r="B1179" s="9" t="s">
        <v>925</v>
      </c>
      <c r="C1179" s="8">
        <v>10</v>
      </c>
    </row>
    <row r="1180" hidden="1" spans="1:3">
      <c r="A1180" s="10">
        <v>2200113</v>
      </c>
      <c r="B1180" s="9" t="s">
        <v>926</v>
      </c>
      <c r="C1180" s="8">
        <v>0</v>
      </c>
    </row>
    <row r="1181" hidden="1" spans="1:3">
      <c r="A1181" s="10">
        <v>2200114</v>
      </c>
      <c r="B1181" s="9" t="s">
        <v>1524</v>
      </c>
      <c r="C1181" s="8">
        <v>0</v>
      </c>
    </row>
    <row r="1182" hidden="1" spans="1:3">
      <c r="A1182" s="10">
        <v>2200115</v>
      </c>
      <c r="B1182" s="9" t="s">
        <v>928</v>
      </c>
      <c r="C1182" s="8">
        <v>0</v>
      </c>
    </row>
    <row r="1183" hidden="1" spans="1:3">
      <c r="A1183" s="10">
        <v>2200116</v>
      </c>
      <c r="B1183" s="9" t="s">
        <v>929</v>
      </c>
      <c r="C1183" s="8">
        <v>0</v>
      </c>
    </row>
    <row r="1184" hidden="1" spans="1:3">
      <c r="A1184" s="10">
        <v>2200119</v>
      </c>
      <c r="B1184" s="9" t="s">
        <v>1525</v>
      </c>
      <c r="C1184" s="8">
        <v>0</v>
      </c>
    </row>
    <row r="1185" hidden="1" spans="1:3">
      <c r="A1185" s="10">
        <v>2200150</v>
      </c>
      <c r="B1185" s="9" t="s">
        <v>141</v>
      </c>
      <c r="C1185" s="8">
        <v>0</v>
      </c>
    </row>
    <row r="1186" hidden="1" spans="1:3">
      <c r="A1186" s="10">
        <v>2200199</v>
      </c>
      <c r="B1186" s="9" t="s">
        <v>941</v>
      </c>
      <c r="C1186" s="8">
        <v>0</v>
      </c>
    </row>
    <row r="1187" spans="1:3">
      <c r="A1187" s="10">
        <v>22002</v>
      </c>
      <c r="B1187" s="5" t="s">
        <v>1526</v>
      </c>
      <c r="C1187" s="8">
        <f>SUM(C1188:C1205)</f>
        <v>356</v>
      </c>
    </row>
    <row r="1188" hidden="1" spans="1:3">
      <c r="A1188" s="10">
        <v>2200201</v>
      </c>
      <c r="B1188" s="9" t="s">
        <v>132</v>
      </c>
      <c r="C1188" s="8"/>
    </row>
    <row r="1189" hidden="1" spans="1:3">
      <c r="A1189" s="10">
        <v>2200202</v>
      </c>
      <c r="B1189" s="9" t="s">
        <v>133</v>
      </c>
      <c r="C1189" s="8">
        <v>0</v>
      </c>
    </row>
    <row r="1190" hidden="1" spans="1:3">
      <c r="A1190" s="10">
        <v>2200203</v>
      </c>
      <c r="B1190" s="9" t="s">
        <v>134</v>
      </c>
      <c r="C1190" s="8">
        <v>0</v>
      </c>
    </row>
    <row r="1191" hidden="1" spans="1:3">
      <c r="A1191" s="10">
        <v>2200204</v>
      </c>
      <c r="B1191" s="9" t="s">
        <v>1527</v>
      </c>
      <c r="C1191" s="8">
        <v>0</v>
      </c>
    </row>
    <row r="1192" hidden="1" spans="1:3">
      <c r="A1192" s="10">
        <v>2200205</v>
      </c>
      <c r="B1192" s="9" t="s">
        <v>1528</v>
      </c>
      <c r="C1192" s="8">
        <v>0</v>
      </c>
    </row>
    <row r="1193" hidden="1" spans="1:3">
      <c r="A1193" s="10">
        <v>2200206</v>
      </c>
      <c r="B1193" s="9" t="s">
        <v>1529</v>
      </c>
      <c r="C1193" s="8">
        <v>0</v>
      </c>
    </row>
    <row r="1194" hidden="1" spans="1:3">
      <c r="A1194" s="10">
        <v>2200207</v>
      </c>
      <c r="B1194" s="9" t="s">
        <v>1530</v>
      </c>
      <c r="C1194" s="8">
        <v>0</v>
      </c>
    </row>
    <row r="1195" hidden="1" spans="1:3">
      <c r="A1195" s="10">
        <v>2200208</v>
      </c>
      <c r="B1195" s="9" t="s">
        <v>1531</v>
      </c>
      <c r="C1195" s="8">
        <v>0</v>
      </c>
    </row>
    <row r="1196" hidden="1" spans="1:3">
      <c r="A1196" s="10">
        <v>2200209</v>
      </c>
      <c r="B1196" s="9" t="s">
        <v>1532</v>
      </c>
      <c r="C1196" s="8">
        <v>0</v>
      </c>
    </row>
    <row r="1197" hidden="1" spans="1:3">
      <c r="A1197" s="10">
        <v>2200210</v>
      </c>
      <c r="B1197" s="9" t="s">
        <v>1533</v>
      </c>
      <c r="C1197" s="8">
        <v>0</v>
      </c>
    </row>
    <row r="1198" hidden="1" spans="1:3">
      <c r="A1198" s="10">
        <v>2200211</v>
      </c>
      <c r="B1198" s="9" t="s">
        <v>934</v>
      </c>
      <c r="C1198" s="8">
        <v>0</v>
      </c>
    </row>
    <row r="1199" hidden="1" spans="1:3">
      <c r="A1199" s="10">
        <v>2200212</v>
      </c>
      <c r="B1199" s="9" t="s">
        <v>1534</v>
      </c>
      <c r="C1199" s="8">
        <v>0</v>
      </c>
    </row>
    <row r="1200" hidden="1" spans="1:3">
      <c r="A1200" s="10">
        <v>2200213</v>
      </c>
      <c r="B1200" s="9" t="s">
        <v>936</v>
      </c>
      <c r="C1200" s="8">
        <v>0</v>
      </c>
    </row>
    <row r="1201" hidden="1" spans="1:3">
      <c r="A1201" s="10">
        <v>2200215</v>
      </c>
      <c r="B1201" s="9" t="s">
        <v>937</v>
      </c>
      <c r="C1201" s="8">
        <v>0</v>
      </c>
    </row>
    <row r="1202" hidden="1" spans="1:3">
      <c r="A1202" s="10">
        <v>2200217</v>
      </c>
      <c r="B1202" s="9" t="s">
        <v>938</v>
      </c>
      <c r="C1202" s="8">
        <v>0</v>
      </c>
    </row>
    <row r="1203" hidden="1" spans="1:3">
      <c r="A1203" s="10">
        <v>2200218</v>
      </c>
      <c r="B1203" s="9" t="s">
        <v>1535</v>
      </c>
      <c r="C1203" s="8">
        <v>0</v>
      </c>
    </row>
    <row r="1204" spans="1:3">
      <c r="A1204" s="10">
        <v>2200250</v>
      </c>
      <c r="B1204" s="9" t="s">
        <v>141</v>
      </c>
      <c r="C1204" s="8">
        <v>356</v>
      </c>
    </row>
    <row r="1205" hidden="1" spans="1:3">
      <c r="A1205" s="10">
        <v>2200299</v>
      </c>
      <c r="B1205" s="9" t="s">
        <v>1536</v>
      </c>
      <c r="C1205" s="8">
        <v>0</v>
      </c>
    </row>
    <row r="1206" hidden="1" spans="1:3">
      <c r="A1206" s="10">
        <v>22003</v>
      </c>
      <c r="B1206" s="5" t="s">
        <v>1537</v>
      </c>
      <c r="C1206" s="8">
        <f>SUM(C1207:C1214)</f>
        <v>0</v>
      </c>
    </row>
    <row r="1207" hidden="1" spans="1:3">
      <c r="A1207" s="10">
        <v>2200301</v>
      </c>
      <c r="B1207" s="9" t="s">
        <v>132</v>
      </c>
      <c r="C1207" s="8">
        <v>0</v>
      </c>
    </row>
    <row r="1208" hidden="1" spans="1:3">
      <c r="A1208" s="10">
        <v>2200302</v>
      </c>
      <c r="B1208" s="9" t="s">
        <v>133</v>
      </c>
      <c r="C1208" s="8">
        <v>0</v>
      </c>
    </row>
    <row r="1209" hidden="1" spans="1:3">
      <c r="A1209" s="10">
        <v>2200303</v>
      </c>
      <c r="B1209" s="9" t="s">
        <v>134</v>
      </c>
      <c r="C1209" s="8">
        <v>0</v>
      </c>
    </row>
    <row r="1210" hidden="1" spans="1:3">
      <c r="A1210" s="10">
        <v>2200304</v>
      </c>
      <c r="B1210" s="9" t="s">
        <v>1538</v>
      </c>
      <c r="C1210" s="8">
        <v>0</v>
      </c>
    </row>
    <row r="1211" hidden="1" spans="1:3">
      <c r="A1211" s="10">
        <v>2200305</v>
      </c>
      <c r="B1211" s="9" t="s">
        <v>1539</v>
      </c>
      <c r="C1211" s="8">
        <v>0</v>
      </c>
    </row>
    <row r="1212" hidden="1" spans="1:3">
      <c r="A1212" s="10">
        <v>2200306</v>
      </c>
      <c r="B1212" s="9" t="s">
        <v>1540</v>
      </c>
      <c r="C1212" s="8">
        <v>0</v>
      </c>
    </row>
    <row r="1213" hidden="1" spans="1:3">
      <c r="A1213" s="10">
        <v>2200350</v>
      </c>
      <c r="B1213" s="9" t="s">
        <v>141</v>
      </c>
      <c r="C1213" s="8">
        <v>0</v>
      </c>
    </row>
    <row r="1214" hidden="1" spans="1:3">
      <c r="A1214" s="10">
        <v>2200399</v>
      </c>
      <c r="B1214" s="9" t="s">
        <v>1541</v>
      </c>
      <c r="C1214" s="8">
        <v>0</v>
      </c>
    </row>
    <row r="1215" hidden="1" spans="1:3">
      <c r="A1215" s="10">
        <v>22005</v>
      </c>
      <c r="B1215" s="5" t="s">
        <v>942</v>
      </c>
      <c r="C1215" s="8">
        <f>SUM(C1216:C1229)</f>
        <v>0</v>
      </c>
    </row>
    <row r="1216" hidden="1" spans="1:3">
      <c r="A1216" s="10">
        <v>2200501</v>
      </c>
      <c r="B1216" s="9" t="s">
        <v>132</v>
      </c>
      <c r="C1216" s="8">
        <v>0</v>
      </c>
    </row>
    <row r="1217" hidden="1" spans="1:3">
      <c r="A1217" s="10">
        <v>2200502</v>
      </c>
      <c r="B1217" s="9" t="s">
        <v>133</v>
      </c>
      <c r="C1217" s="8">
        <v>0</v>
      </c>
    </row>
    <row r="1218" hidden="1" spans="1:3">
      <c r="A1218" s="10">
        <v>2200503</v>
      </c>
      <c r="B1218" s="9" t="s">
        <v>134</v>
      </c>
      <c r="C1218" s="8">
        <v>0</v>
      </c>
    </row>
    <row r="1219" hidden="1" spans="1:3">
      <c r="A1219" s="10">
        <v>2200504</v>
      </c>
      <c r="B1219" s="9" t="s">
        <v>943</v>
      </c>
      <c r="C1219" s="8">
        <v>0</v>
      </c>
    </row>
    <row r="1220" hidden="1" spans="1:3">
      <c r="A1220" s="10">
        <v>2200506</v>
      </c>
      <c r="B1220" s="9" t="s">
        <v>944</v>
      </c>
      <c r="C1220" s="8">
        <v>0</v>
      </c>
    </row>
    <row r="1221" hidden="1" spans="1:3">
      <c r="A1221" s="10">
        <v>2200507</v>
      </c>
      <c r="B1221" s="9" t="s">
        <v>945</v>
      </c>
      <c r="C1221" s="8">
        <v>0</v>
      </c>
    </row>
    <row r="1222" hidden="1" spans="1:3">
      <c r="A1222" s="10">
        <v>2200508</v>
      </c>
      <c r="B1222" s="9" t="s">
        <v>946</v>
      </c>
      <c r="C1222" s="8">
        <v>0</v>
      </c>
    </row>
    <row r="1223" hidden="1" spans="1:3">
      <c r="A1223" s="10">
        <v>2200509</v>
      </c>
      <c r="B1223" s="9" t="s">
        <v>947</v>
      </c>
      <c r="C1223" s="8">
        <v>0</v>
      </c>
    </row>
    <row r="1224" hidden="1" spans="1:3">
      <c r="A1224" s="10">
        <v>2200510</v>
      </c>
      <c r="B1224" s="9" t="s">
        <v>948</v>
      </c>
      <c r="C1224" s="8">
        <v>0</v>
      </c>
    </row>
    <row r="1225" hidden="1" spans="1:3">
      <c r="A1225" s="10">
        <v>2200511</v>
      </c>
      <c r="B1225" s="9" t="s">
        <v>949</v>
      </c>
      <c r="C1225" s="8">
        <v>0</v>
      </c>
    </row>
    <row r="1226" hidden="1" spans="1:3">
      <c r="A1226" s="10">
        <v>2200512</v>
      </c>
      <c r="B1226" s="9" t="s">
        <v>950</v>
      </c>
      <c r="C1226" s="8">
        <v>0</v>
      </c>
    </row>
    <row r="1227" hidden="1" spans="1:3">
      <c r="A1227" s="10">
        <v>2200513</v>
      </c>
      <c r="B1227" s="9" t="s">
        <v>951</v>
      </c>
      <c r="C1227" s="8">
        <v>0</v>
      </c>
    </row>
    <row r="1228" hidden="1" spans="1:3">
      <c r="A1228" s="10">
        <v>2200514</v>
      </c>
      <c r="B1228" s="9" t="s">
        <v>952</v>
      </c>
      <c r="C1228" s="8">
        <v>0</v>
      </c>
    </row>
    <row r="1229" hidden="1" spans="1:3">
      <c r="A1229" s="10">
        <v>2200599</v>
      </c>
      <c r="B1229" s="9" t="s">
        <v>953</v>
      </c>
      <c r="C1229" s="8">
        <v>0</v>
      </c>
    </row>
    <row r="1230" hidden="1" spans="1:3">
      <c r="A1230" s="10">
        <v>22099</v>
      </c>
      <c r="B1230" s="5" t="s">
        <v>954</v>
      </c>
      <c r="C1230" s="8">
        <f>C1231</f>
        <v>0</v>
      </c>
    </row>
    <row r="1231" hidden="1" spans="1:3">
      <c r="A1231" s="10">
        <v>2209901</v>
      </c>
      <c r="B1231" s="9" t="s">
        <v>955</v>
      </c>
      <c r="C1231" s="8">
        <v>0</v>
      </c>
    </row>
    <row r="1232" spans="1:3">
      <c r="A1232" s="10">
        <v>221</v>
      </c>
      <c r="B1232" s="5" t="s">
        <v>956</v>
      </c>
      <c r="C1232" s="8">
        <f>SUM(C1233,C1242,C1246)</f>
        <v>141</v>
      </c>
    </row>
    <row r="1233" hidden="1" spans="1:3">
      <c r="A1233" s="10">
        <v>22101</v>
      </c>
      <c r="B1233" s="5" t="s">
        <v>957</v>
      </c>
      <c r="C1233" s="8">
        <f>SUM(C1234:C1241)</f>
        <v>0</v>
      </c>
    </row>
    <row r="1234" hidden="1" spans="1:3">
      <c r="A1234" s="10">
        <v>2210101</v>
      </c>
      <c r="B1234" s="9" t="s">
        <v>958</v>
      </c>
      <c r="C1234" s="8">
        <v>0</v>
      </c>
    </row>
    <row r="1235" hidden="1" spans="1:3">
      <c r="A1235" s="10">
        <v>2210102</v>
      </c>
      <c r="B1235" s="9" t="s">
        <v>959</v>
      </c>
      <c r="C1235" s="8">
        <v>0</v>
      </c>
    </row>
    <row r="1236" hidden="1" spans="1:3">
      <c r="A1236" s="10">
        <v>2210103</v>
      </c>
      <c r="B1236" s="9" t="s">
        <v>960</v>
      </c>
      <c r="C1236" s="8">
        <v>0</v>
      </c>
    </row>
    <row r="1237" hidden="1" spans="1:3">
      <c r="A1237" s="10">
        <v>2210104</v>
      </c>
      <c r="B1237" s="9" t="s">
        <v>961</v>
      </c>
      <c r="C1237" s="8">
        <v>0</v>
      </c>
    </row>
    <row r="1238" hidden="1" spans="1:3">
      <c r="A1238" s="10">
        <v>2210105</v>
      </c>
      <c r="B1238" s="9" t="s">
        <v>962</v>
      </c>
      <c r="C1238" s="8">
        <v>0</v>
      </c>
    </row>
    <row r="1239" hidden="1" spans="1:3">
      <c r="A1239" s="10">
        <v>2210106</v>
      </c>
      <c r="B1239" s="9" t="s">
        <v>963</v>
      </c>
      <c r="C1239" s="8">
        <v>0</v>
      </c>
    </row>
    <row r="1240" hidden="1" spans="1:3">
      <c r="A1240" s="10">
        <v>2210107</v>
      </c>
      <c r="B1240" s="9" t="s">
        <v>964</v>
      </c>
      <c r="C1240" s="8">
        <v>0</v>
      </c>
    </row>
    <row r="1241" hidden="1" spans="1:3">
      <c r="A1241" s="10">
        <v>2210199</v>
      </c>
      <c r="B1241" s="9" t="s">
        <v>968</v>
      </c>
      <c r="C1241" s="8">
        <v>0</v>
      </c>
    </row>
    <row r="1242" spans="1:3">
      <c r="A1242" s="10">
        <v>22102</v>
      </c>
      <c r="B1242" s="5" t="s">
        <v>969</v>
      </c>
      <c r="C1242" s="8">
        <f>SUM(C1243:C1245)</f>
        <v>141</v>
      </c>
    </row>
    <row r="1243" spans="1:3">
      <c r="A1243" s="10">
        <v>2210201</v>
      </c>
      <c r="B1243" s="9" t="s">
        <v>970</v>
      </c>
      <c r="C1243" s="8">
        <v>141</v>
      </c>
    </row>
    <row r="1244" hidden="1" spans="1:3">
      <c r="A1244" s="10">
        <v>2210202</v>
      </c>
      <c r="B1244" s="9" t="s">
        <v>971</v>
      </c>
      <c r="C1244" s="8">
        <v>0</v>
      </c>
    </row>
    <row r="1245" hidden="1" spans="1:3">
      <c r="A1245" s="10">
        <v>2210203</v>
      </c>
      <c r="B1245" s="9" t="s">
        <v>972</v>
      </c>
      <c r="C1245" s="8">
        <v>0</v>
      </c>
    </row>
    <row r="1246" hidden="1" spans="1:3">
      <c r="A1246" s="10">
        <v>22103</v>
      </c>
      <c r="B1246" s="5" t="s">
        <v>973</v>
      </c>
      <c r="C1246" s="8">
        <f>SUM(C1247:C1249)</f>
        <v>0</v>
      </c>
    </row>
    <row r="1247" hidden="1" spans="1:3">
      <c r="A1247" s="10">
        <v>2210301</v>
      </c>
      <c r="B1247" s="9" t="s">
        <v>974</v>
      </c>
      <c r="C1247" s="8">
        <v>0</v>
      </c>
    </row>
    <row r="1248" hidden="1" spans="1:3">
      <c r="A1248" s="10">
        <v>2210302</v>
      </c>
      <c r="B1248" s="9" t="s">
        <v>975</v>
      </c>
      <c r="C1248" s="8">
        <v>0</v>
      </c>
    </row>
    <row r="1249" hidden="1" spans="1:3">
      <c r="A1249" s="10">
        <v>2210399</v>
      </c>
      <c r="B1249" s="9" t="s">
        <v>976</v>
      </c>
      <c r="C1249" s="8">
        <v>0</v>
      </c>
    </row>
    <row r="1250" hidden="1" spans="1:3">
      <c r="A1250" s="10">
        <v>222</v>
      </c>
      <c r="B1250" s="5" t="s">
        <v>977</v>
      </c>
      <c r="C1250" s="8">
        <f>SUM(C1251,C1266,C1280,C1285,C1291)</f>
        <v>0</v>
      </c>
    </row>
    <row r="1251" hidden="1" spans="1:3">
      <c r="A1251" s="10">
        <v>22201</v>
      </c>
      <c r="B1251" s="5" t="s">
        <v>1542</v>
      </c>
      <c r="C1251" s="8">
        <f>SUM(C1252:C1265)</f>
        <v>0</v>
      </c>
    </row>
    <row r="1252" hidden="1" spans="1:3">
      <c r="A1252" s="10">
        <v>2220101</v>
      </c>
      <c r="B1252" s="9" t="s">
        <v>132</v>
      </c>
      <c r="C1252" s="8"/>
    </row>
    <row r="1253" hidden="1" spans="1:3">
      <c r="A1253" s="10">
        <v>2220102</v>
      </c>
      <c r="B1253" s="9" t="s">
        <v>133</v>
      </c>
      <c r="C1253" s="8">
        <v>0</v>
      </c>
    </row>
    <row r="1254" hidden="1" spans="1:3">
      <c r="A1254" s="10">
        <v>2220103</v>
      </c>
      <c r="B1254" s="9" t="s">
        <v>134</v>
      </c>
      <c r="C1254" s="8">
        <v>0</v>
      </c>
    </row>
    <row r="1255" hidden="1" spans="1:3">
      <c r="A1255" s="10">
        <v>2220104</v>
      </c>
      <c r="B1255" s="9" t="s">
        <v>1543</v>
      </c>
      <c r="C1255" s="8">
        <v>0</v>
      </c>
    </row>
    <row r="1256" hidden="1" spans="1:3">
      <c r="A1256" s="10">
        <v>2220105</v>
      </c>
      <c r="B1256" s="9" t="s">
        <v>1544</v>
      </c>
      <c r="C1256" s="8">
        <v>0</v>
      </c>
    </row>
    <row r="1257" hidden="1" spans="1:3">
      <c r="A1257" s="10">
        <v>2220106</v>
      </c>
      <c r="B1257" s="9" t="s">
        <v>1545</v>
      </c>
      <c r="C1257" s="8">
        <v>0</v>
      </c>
    </row>
    <row r="1258" hidden="1" spans="1:3">
      <c r="A1258" s="10">
        <v>2220107</v>
      </c>
      <c r="B1258" s="9" t="s">
        <v>982</v>
      </c>
      <c r="C1258" s="8">
        <v>0</v>
      </c>
    </row>
    <row r="1259" hidden="1" spans="1:3">
      <c r="A1259" s="10">
        <v>2220112</v>
      </c>
      <c r="B1259" s="9" t="s">
        <v>983</v>
      </c>
      <c r="C1259" s="8">
        <v>0</v>
      </c>
    </row>
    <row r="1260" hidden="1" spans="1:3">
      <c r="A1260" s="10">
        <v>2220113</v>
      </c>
      <c r="B1260" s="9" t="s">
        <v>984</v>
      </c>
      <c r="C1260" s="8">
        <v>0</v>
      </c>
    </row>
    <row r="1261" hidden="1" spans="1:3">
      <c r="A1261" s="10">
        <v>2220114</v>
      </c>
      <c r="B1261" s="9" t="s">
        <v>985</v>
      </c>
      <c r="C1261" s="8">
        <v>0</v>
      </c>
    </row>
    <row r="1262" hidden="1" spans="1:3">
      <c r="A1262" s="10">
        <v>2220115</v>
      </c>
      <c r="B1262" s="9" t="s">
        <v>986</v>
      </c>
      <c r="C1262" s="8">
        <v>0</v>
      </c>
    </row>
    <row r="1263" hidden="1" spans="1:3">
      <c r="A1263" s="10">
        <v>2220118</v>
      </c>
      <c r="B1263" s="9" t="s">
        <v>987</v>
      </c>
      <c r="C1263" s="8">
        <v>0</v>
      </c>
    </row>
    <row r="1264" hidden="1" spans="1:3">
      <c r="A1264" s="10">
        <v>2220150</v>
      </c>
      <c r="B1264" s="9" t="s">
        <v>141</v>
      </c>
      <c r="C1264" s="8">
        <v>0</v>
      </c>
    </row>
    <row r="1265" hidden="1" spans="1:3">
      <c r="A1265" s="10">
        <v>2220199</v>
      </c>
      <c r="B1265" s="9" t="s">
        <v>1546</v>
      </c>
      <c r="C1265" s="8">
        <v>0</v>
      </c>
    </row>
    <row r="1266" hidden="1" spans="1:3">
      <c r="A1266" s="10">
        <v>22202</v>
      </c>
      <c r="B1266" s="5" t="s">
        <v>1547</v>
      </c>
      <c r="C1266" s="8">
        <f>SUM(C1267:C1279)</f>
        <v>0</v>
      </c>
    </row>
    <row r="1267" hidden="1" spans="1:3">
      <c r="A1267" s="10">
        <v>2220201</v>
      </c>
      <c r="B1267" s="9" t="s">
        <v>132</v>
      </c>
      <c r="C1267" s="8">
        <v>0</v>
      </c>
    </row>
    <row r="1268" hidden="1" spans="1:3">
      <c r="A1268" s="10">
        <v>2220202</v>
      </c>
      <c r="B1268" s="9" t="s">
        <v>133</v>
      </c>
      <c r="C1268" s="8">
        <v>0</v>
      </c>
    </row>
    <row r="1269" hidden="1" spans="1:3">
      <c r="A1269" s="10">
        <v>2220203</v>
      </c>
      <c r="B1269" s="9" t="s">
        <v>134</v>
      </c>
      <c r="C1269" s="8">
        <v>0</v>
      </c>
    </row>
    <row r="1270" hidden="1" spans="1:3">
      <c r="A1270" s="10">
        <v>2220204</v>
      </c>
      <c r="B1270" s="9" t="s">
        <v>1548</v>
      </c>
      <c r="C1270" s="8">
        <v>0</v>
      </c>
    </row>
    <row r="1271" hidden="1" spans="1:3">
      <c r="A1271" s="10">
        <v>2220205</v>
      </c>
      <c r="B1271" s="9" t="s">
        <v>1549</v>
      </c>
      <c r="C1271" s="8">
        <v>0</v>
      </c>
    </row>
    <row r="1272" hidden="1" spans="1:3">
      <c r="A1272" s="10">
        <v>2220206</v>
      </c>
      <c r="B1272" s="9" t="s">
        <v>1550</v>
      </c>
      <c r="C1272" s="8">
        <v>0</v>
      </c>
    </row>
    <row r="1273" hidden="1" spans="1:3">
      <c r="A1273" s="10">
        <v>2220207</v>
      </c>
      <c r="B1273" s="9" t="s">
        <v>1551</v>
      </c>
      <c r="C1273" s="8">
        <v>0</v>
      </c>
    </row>
    <row r="1274" hidden="1" spans="1:3">
      <c r="A1274" s="10">
        <v>2220209</v>
      </c>
      <c r="B1274" s="9" t="s">
        <v>1552</v>
      </c>
      <c r="C1274" s="8">
        <v>0</v>
      </c>
    </row>
    <row r="1275" hidden="1" spans="1:3">
      <c r="A1275" s="10">
        <v>2220210</v>
      </c>
      <c r="B1275" s="9" t="s">
        <v>1553</v>
      </c>
      <c r="C1275" s="8">
        <v>0</v>
      </c>
    </row>
    <row r="1276" hidden="1" spans="1:3">
      <c r="A1276" s="10">
        <v>2220211</v>
      </c>
      <c r="B1276" s="9" t="s">
        <v>1554</v>
      </c>
      <c r="C1276" s="8">
        <v>0</v>
      </c>
    </row>
    <row r="1277" hidden="1" spans="1:3">
      <c r="A1277" s="10">
        <v>2220212</v>
      </c>
      <c r="B1277" s="9" t="s">
        <v>1555</v>
      </c>
      <c r="C1277" s="8">
        <v>0</v>
      </c>
    </row>
    <row r="1278" hidden="1" spans="1:3">
      <c r="A1278" s="10">
        <v>2220250</v>
      </c>
      <c r="B1278" s="9" t="s">
        <v>141</v>
      </c>
      <c r="C1278" s="8">
        <v>0</v>
      </c>
    </row>
    <row r="1279" hidden="1" spans="1:3">
      <c r="A1279" s="10">
        <v>2220299</v>
      </c>
      <c r="B1279" s="9" t="s">
        <v>1556</v>
      </c>
      <c r="C1279" s="8">
        <v>0</v>
      </c>
    </row>
    <row r="1280" hidden="1" spans="1:3">
      <c r="A1280" s="10">
        <v>22203</v>
      </c>
      <c r="B1280" s="5" t="s">
        <v>992</v>
      </c>
      <c r="C1280" s="8">
        <f>SUM(C1281:C1284)</f>
        <v>0</v>
      </c>
    </row>
    <row r="1281" hidden="1" spans="1:3">
      <c r="A1281" s="10">
        <v>2220301</v>
      </c>
      <c r="B1281" s="9" t="s">
        <v>993</v>
      </c>
      <c r="C1281" s="8">
        <v>0</v>
      </c>
    </row>
    <row r="1282" hidden="1" spans="1:3">
      <c r="A1282" s="10">
        <v>2220303</v>
      </c>
      <c r="B1282" s="9" t="s">
        <v>1557</v>
      </c>
      <c r="C1282" s="8">
        <v>0</v>
      </c>
    </row>
    <row r="1283" hidden="1" spans="1:3">
      <c r="A1283" s="10">
        <v>2220304</v>
      </c>
      <c r="B1283" s="9" t="s">
        <v>995</v>
      </c>
      <c r="C1283" s="8">
        <v>0</v>
      </c>
    </row>
    <row r="1284" hidden="1" spans="1:3">
      <c r="A1284" s="10">
        <v>2220399</v>
      </c>
      <c r="B1284" s="9" t="s">
        <v>997</v>
      </c>
      <c r="C1284" s="8">
        <v>0</v>
      </c>
    </row>
    <row r="1285" hidden="1" spans="1:3">
      <c r="A1285" s="10">
        <v>22204</v>
      </c>
      <c r="B1285" s="5" t="s">
        <v>998</v>
      </c>
      <c r="C1285" s="8">
        <f>SUM(C1286:C1290)</f>
        <v>0</v>
      </c>
    </row>
    <row r="1286" hidden="1" spans="1:3">
      <c r="A1286" s="10">
        <v>2220401</v>
      </c>
      <c r="B1286" s="9" t="s">
        <v>999</v>
      </c>
      <c r="C1286" s="8">
        <v>0</v>
      </c>
    </row>
    <row r="1287" hidden="1" spans="1:3">
      <c r="A1287" s="10">
        <v>2220402</v>
      </c>
      <c r="B1287" s="9" t="s">
        <v>1000</v>
      </c>
      <c r="C1287" s="8">
        <v>0</v>
      </c>
    </row>
    <row r="1288" hidden="1" spans="1:3">
      <c r="A1288" s="10">
        <v>2220403</v>
      </c>
      <c r="B1288" s="9" t="s">
        <v>1558</v>
      </c>
      <c r="C1288" s="8">
        <v>0</v>
      </c>
    </row>
    <row r="1289" hidden="1" spans="1:3">
      <c r="A1289" s="10">
        <v>2220404</v>
      </c>
      <c r="B1289" s="9" t="s">
        <v>1002</v>
      </c>
      <c r="C1289" s="8">
        <v>0</v>
      </c>
    </row>
    <row r="1290" hidden="1" spans="1:3">
      <c r="A1290" s="10">
        <v>2220499</v>
      </c>
      <c r="B1290" s="9" t="s">
        <v>1003</v>
      </c>
      <c r="C1290" s="8">
        <v>0</v>
      </c>
    </row>
    <row r="1291" hidden="1" spans="1:3">
      <c r="A1291" s="10">
        <v>22205</v>
      </c>
      <c r="B1291" s="5" t="s">
        <v>1004</v>
      </c>
      <c r="C1291" s="8">
        <f>SUM(C1292:C1302)</f>
        <v>0</v>
      </c>
    </row>
    <row r="1292" hidden="1" spans="1:3">
      <c r="A1292" s="10">
        <v>2220501</v>
      </c>
      <c r="B1292" s="9" t="s">
        <v>1005</v>
      </c>
      <c r="C1292" s="8">
        <v>0</v>
      </c>
    </row>
    <row r="1293" hidden="1" spans="1:3">
      <c r="A1293" s="10">
        <v>2220502</v>
      </c>
      <c r="B1293" s="9" t="s">
        <v>1006</v>
      </c>
      <c r="C1293" s="8">
        <v>0</v>
      </c>
    </row>
    <row r="1294" hidden="1" spans="1:3">
      <c r="A1294" s="10">
        <v>2220503</v>
      </c>
      <c r="B1294" s="9" t="s">
        <v>1007</v>
      </c>
      <c r="C1294" s="8">
        <v>0</v>
      </c>
    </row>
    <row r="1295" hidden="1" spans="1:3">
      <c r="A1295" s="10">
        <v>2220504</v>
      </c>
      <c r="B1295" s="9" t="s">
        <v>1008</v>
      </c>
      <c r="C1295" s="8">
        <v>0</v>
      </c>
    </row>
    <row r="1296" hidden="1" spans="1:3">
      <c r="A1296" s="10">
        <v>2220505</v>
      </c>
      <c r="B1296" s="9" t="s">
        <v>1009</v>
      </c>
      <c r="C1296" s="8">
        <v>0</v>
      </c>
    </row>
    <row r="1297" hidden="1" spans="1:3">
      <c r="A1297" s="10">
        <v>2220506</v>
      </c>
      <c r="B1297" s="9" t="s">
        <v>1010</v>
      </c>
      <c r="C1297" s="8">
        <v>0</v>
      </c>
    </row>
    <row r="1298" hidden="1" spans="1:3">
      <c r="A1298" s="10">
        <v>2220507</v>
      </c>
      <c r="B1298" s="9" t="s">
        <v>1011</v>
      </c>
      <c r="C1298" s="8">
        <v>0</v>
      </c>
    </row>
    <row r="1299" hidden="1" spans="1:3">
      <c r="A1299" s="10">
        <v>2220508</v>
      </c>
      <c r="B1299" s="9" t="s">
        <v>1012</v>
      </c>
      <c r="C1299" s="8">
        <v>0</v>
      </c>
    </row>
    <row r="1300" hidden="1" spans="1:3">
      <c r="A1300" s="10">
        <v>2220509</v>
      </c>
      <c r="B1300" s="9" t="s">
        <v>1013</v>
      </c>
      <c r="C1300" s="8">
        <v>0</v>
      </c>
    </row>
    <row r="1301" hidden="1" spans="1:3">
      <c r="A1301" s="10">
        <v>2220510</v>
      </c>
      <c r="B1301" s="9" t="s">
        <v>1014</v>
      </c>
      <c r="C1301" s="8">
        <v>0</v>
      </c>
    </row>
    <row r="1302" hidden="1" spans="1:3">
      <c r="A1302" s="10">
        <v>2220599</v>
      </c>
      <c r="B1302" s="9" t="s">
        <v>1016</v>
      </c>
      <c r="C1302" s="8">
        <v>0</v>
      </c>
    </row>
    <row r="1303" spans="1:3">
      <c r="A1303" s="10">
        <v>224</v>
      </c>
      <c r="B1303" s="5" t="s">
        <v>1017</v>
      </c>
      <c r="C1303" s="8">
        <f>C1304+C1316+C1322+C1328+C1336+C1349+C1353+C1359</f>
        <v>2060</v>
      </c>
    </row>
    <row r="1304" spans="1:3">
      <c r="A1304" s="10">
        <v>22401</v>
      </c>
      <c r="B1304" s="5" t="s">
        <v>1018</v>
      </c>
      <c r="C1304" s="8">
        <f>SUM(C1305:C1315)</f>
        <v>1802</v>
      </c>
    </row>
    <row r="1305" spans="1:3">
      <c r="A1305" s="10">
        <v>2240101</v>
      </c>
      <c r="B1305" s="9" t="s">
        <v>132</v>
      </c>
      <c r="C1305" s="8">
        <v>95</v>
      </c>
    </row>
    <row r="1306" spans="1:3">
      <c r="A1306" s="10">
        <v>2240102</v>
      </c>
      <c r="B1306" s="9" t="s">
        <v>133</v>
      </c>
      <c r="C1306" s="8">
        <v>346</v>
      </c>
    </row>
    <row r="1307" hidden="1" spans="1:3">
      <c r="A1307" s="10">
        <v>2240103</v>
      </c>
      <c r="B1307" s="9" t="s">
        <v>134</v>
      </c>
      <c r="C1307" s="8">
        <v>0</v>
      </c>
    </row>
    <row r="1308" spans="1:3">
      <c r="A1308" s="10">
        <v>2240104</v>
      </c>
      <c r="B1308" s="9" t="s">
        <v>1019</v>
      </c>
      <c r="C1308" s="8">
        <v>90</v>
      </c>
    </row>
    <row r="1309" hidden="1" spans="1:3">
      <c r="A1309" s="10">
        <v>2240105</v>
      </c>
      <c r="B1309" s="9" t="s">
        <v>1020</v>
      </c>
      <c r="C1309" s="8">
        <v>0</v>
      </c>
    </row>
    <row r="1310" spans="1:3">
      <c r="A1310" s="10">
        <v>2240106</v>
      </c>
      <c r="B1310" s="9" t="s">
        <v>1021</v>
      </c>
      <c r="C1310" s="8">
        <v>430</v>
      </c>
    </row>
    <row r="1311" hidden="1" spans="1:3">
      <c r="A1311" s="10">
        <v>2240107</v>
      </c>
      <c r="B1311" s="9" t="s">
        <v>1559</v>
      </c>
      <c r="C1311" s="8">
        <v>0</v>
      </c>
    </row>
    <row r="1312" spans="1:3">
      <c r="A1312" s="10">
        <v>2240108</v>
      </c>
      <c r="B1312" s="9" t="s">
        <v>1022</v>
      </c>
      <c r="C1312" s="8">
        <v>560</v>
      </c>
    </row>
    <row r="1313" spans="1:3">
      <c r="A1313" s="10">
        <v>2240109</v>
      </c>
      <c r="B1313" s="9" t="s">
        <v>1023</v>
      </c>
      <c r="C1313" s="8">
        <v>205</v>
      </c>
    </row>
    <row r="1314" spans="1:3">
      <c r="A1314" s="10">
        <v>2240150</v>
      </c>
      <c r="B1314" s="9" t="s">
        <v>141</v>
      </c>
      <c r="C1314" s="8">
        <v>76</v>
      </c>
    </row>
    <row r="1315" hidden="1" spans="1:3">
      <c r="A1315" s="10">
        <v>2240199</v>
      </c>
      <c r="B1315" s="9" t="s">
        <v>1024</v>
      </c>
      <c r="C1315" s="8">
        <v>0</v>
      </c>
    </row>
    <row r="1316" spans="1:3">
      <c r="A1316" s="10">
        <v>22402</v>
      </c>
      <c r="B1316" s="5" t="s">
        <v>1560</v>
      </c>
      <c r="C1316" s="8">
        <f>SUM(C1317:C1321)</f>
        <v>258</v>
      </c>
    </row>
    <row r="1317" hidden="1" spans="1:3">
      <c r="A1317" s="10">
        <v>2240201</v>
      </c>
      <c r="B1317" s="9" t="s">
        <v>132</v>
      </c>
      <c r="C1317" s="8">
        <v>0</v>
      </c>
    </row>
    <row r="1318" hidden="1" spans="1:3">
      <c r="A1318" s="10">
        <v>2240202</v>
      </c>
      <c r="B1318" s="9" t="s">
        <v>133</v>
      </c>
      <c r="C1318" s="8">
        <v>0</v>
      </c>
    </row>
    <row r="1319" hidden="1" spans="1:3">
      <c r="A1319" s="10">
        <v>2240203</v>
      </c>
      <c r="B1319" s="9" t="s">
        <v>134</v>
      </c>
      <c r="C1319" s="8">
        <v>0</v>
      </c>
    </row>
    <row r="1320" spans="1:3">
      <c r="A1320" s="10">
        <v>2240204</v>
      </c>
      <c r="B1320" s="9" t="s">
        <v>1026</v>
      </c>
      <c r="C1320" s="8">
        <v>258</v>
      </c>
    </row>
    <row r="1321" hidden="1" spans="1:3">
      <c r="A1321" s="10">
        <v>2240299</v>
      </c>
      <c r="B1321" s="9" t="s">
        <v>1561</v>
      </c>
      <c r="C1321" s="8">
        <v>0</v>
      </c>
    </row>
    <row r="1322" hidden="1" spans="1:3">
      <c r="A1322" s="10">
        <v>22403</v>
      </c>
      <c r="B1322" s="5" t="s">
        <v>1562</v>
      </c>
      <c r="C1322" s="8">
        <f>SUM(C1323:C1327)</f>
        <v>0</v>
      </c>
    </row>
    <row r="1323" hidden="1" spans="1:3">
      <c r="A1323" s="10">
        <v>2240301</v>
      </c>
      <c r="B1323" s="9" t="s">
        <v>132</v>
      </c>
      <c r="C1323" s="8">
        <v>0</v>
      </c>
    </row>
    <row r="1324" hidden="1" spans="1:3">
      <c r="A1324" s="10">
        <v>2240302</v>
      </c>
      <c r="B1324" s="9" t="s">
        <v>133</v>
      </c>
      <c r="C1324" s="8">
        <v>0</v>
      </c>
    </row>
    <row r="1325" hidden="1" spans="1:3">
      <c r="A1325" s="10">
        <v>2240303</v>
      </c>
      <c r="B1325" s="9" t="s">
        <v>134</v>
      </c>
      <c r="C1325" s="8">
        <v>0</v>
      </c>
    </row>
    <row r="1326" hidden="1" spans="1:3">
      <c r="A1326" s="10">
        <v>2240304</v>
      </c>
      <c r="B1326" s="9" t="s">
        <v>1563</v>
      </c>
      <c r="C1326" s="8">
        <v>0</v>
      </c>
    </row>
    <row r="1327" hidden="1" spans="1:3">
      <c r="A1327" s="10">
        <v>2240399</v>
      </c>
      <c r="B1327" s="9" t="s">
        <v>1564</v>
      </c>
      <c r="C1327" s="8">
        <v>0</v>
      </c>
    </row>
    <row r="1328" hidden="1" spans="1:3">
      <c r="A1328" s="10">
        <v>22404</v>
      </c>
      <c r="B1328" s="5" t="s">
        <v>1565</v>
      </c>
      <c r="C1328" s="8">
        <f>SUM(C1329:C1335)</f>
        <v>0</v>
      </c>
    </row>
    <row r="1329" hidden="1" spans="1:3">
      <c r="A1329" s="10">
        <v>2240401</v>
      </c>
      <c r="B1329" s="9" t="s">
        <v>132</v>
      </c>
      <c r="C1329" s="8">
        <v>0</v>
      </c>
    </row>
    <row r="1330" hidden="1" spans="1:3">
      <c r="A1330" s="10">
        <v>2240402</v>
      </c>
      <c r="B1330" s="9" t="s">
        <v>133</v>
      </c>
      <c r="C1330" s="8">
        <v>0</v>
      </c>
    </row>
    <row r="1331" hidden="1" spans="1:3">
      <c r="A1331" s="10">
        <v>2240403</v>
      </c>
      <c r="B1331" s="9" t="s">
        <v>134</v>
      </c>
      <c r="C1331" s="8">
        <v>0</v>
      </c>
    </row>
    <row r="1332" hidden="1" spans="1:3">
      <c r="A1332" s="10">
        <v>2240404</v>
      </c>
      <c r="B1332" s="9" t="s">
        <v>1566</v>
      </c>
      <c r="C1332" s="8">
        <v>0</v>
      </c>
    </row>
    <row r="1333" hidden="1" spans="1:3">
      <c r="A1333" s="10">
        <v>2240405</v>
      </c>
      <c r="B1333" s="9" t="s">
        <v>1567</v>
      </c>
      <c r="C1333" s="8">
        <v>0</v>
      </c>
    </row>
    <row r="1334" hidden="1" spans="1:3">
      <c r="A1334" s="10">
        <v>2240450</v>
      </c>
      <c r="B1334" s="9" t="s">
        <v>141</v>
      </c>
      <c r="C1334" s="8">
        <v>0</v>
      </c>
    </row>
    <row r="1335" hidden="1" spans="1:3">
      <c r="A1335" s="10">
        <v>2240499</v>
      </c>
      <c r="B1335" s="9" t="s">
        <v>1568</v>
      </c>
      <c r="C1335" s="8">
        <v>0</v>
      </c>
    </row>
    <row r="1336" hidden="1" spans="1:3">
      <c r="A1336" s="10">
        <v>22405</v>
      </c>
      <c r="B1336" s="5" t="s">
        <v>1032</v>
      </c>
      <c r="C1336" s="8">
        <f>SUM(C1337:C1348)</f>
        <v>0</v>
      </c>
    </row>
    <row r="1337" hidden="1" spans="1:3">
      <c r="A1337" s="10">
        <v>2240501</v>
      </c>
      <c r="B1337" s="9" t="s">
        <v>132</v>
      </c>
      <c r="C1337" s="8">
        <v>0</v>
      </c>
    </row>
    <row r="1338" hidden="1" spans="1:3">
      <c r="A1338" s="10">
        <v>2240502</v>
      </c>
      <c r="B1338" s="9" t="s">
        <v>133</v>
      </c>
      <c r="C1338" s="8">
        <v>0</v>
      </c>
    </row>
    <row r="1339" hidden="1" spans="1:3">
      <c r="A1339" s="10">
        <v>2240503</v>
      </c>
      <c r="B1339" s="9" t="s">
        <v>134</v>
      </c>
      <c r="C1339" s="8">
        <v>0</v>
      </c>
    </row>
    <row r="1340" hidden="1" spans="1:3">
      <c r="A1340" s="10">
        <v>2240504</v>
      </c>
      <c r="B1340" s="9" t="s">
        <v>1033</v>
      </c>
      <c r="C1340" s="8">
        <v>0</v>
      </c>
    </row>
    <row r="1341" hidden="1" spans="1:3">
      <c r="A1341" s="10">
        <v>2240505</v>
      </c>
      <c r="B1341" s="9" t="s">
        <v>1034</v>
      </c>
      <c r="C1341" s="8">
        <v>0</v>
      </c>
    </row>
    <row r="1342" hidden="1" spans="1:3">
      <c r="A1342" s="10">
        <v>2240506</v>
      </c>
      <c r="B1342" s="9" t="s">
        <v>1035</v>
      </c>
      <c r="C1342" s="8">
        <v>0</v>
      </c>
    </row>
    <row r="1343" hidden="1" spans="1:3">
      <c r="A1343" s="10">
        <v>2240507</v>
      </c>
      <c r="B1343" s="9" t="s">
        <v>1036</v>
      </c>
      <c r="C1343" s="8">
        <v>0</v>
      </c>
    </row>
    <row r="1344" hidden="1" spans="1:3">
      <c r="A1344" s="10">
        <v>2240508</v>
      </c>
      <c r="B1344" s="9" t="s">
        <v>1037</v>
      </c>
      <c r="C1344" s="8">
        <v>0</v>
      </c>
    </row>
    <row r="1345" hidden="1" spans="1:3">
      <c r="A1345" s="10">
        <v>2240509</v>
      </c>
      <c r="B1345" s="9" t="s">
        <v>1038</v>
      </c>
      <c r="C1345" s="8">
        <v>0</v>
      </c>
    </row>
    <row r="1346" hidden="1" spans="1:3">
      <c r="A1346" s="10">
        <v>2240510</v>
      </c>
      <c r="B1346" s="9" t="s">
        <v>1039</v>
      </c>
      <c r="C1346" s="8">
        <v>0</v>
      </c>
    </row>
    <row r="1347" hidden="1" spans="1:3">
      <c r="A1347" s="10">
        <v>2240550</v>
      </c>
      <c r="B1347" s="9" t="s">
        <v>1569</v>
      </c>
      <c r="C1347" s="8">
        <v>0</v>
      </c>
    </row>
    <row r="1348" hidden="1" spans="1:3">
      <c r="A1348" s="10">
        <v>2240599</v>
      </c>
      <c r="B1348" s="9" t="s">
        <v>1041</v>
      </c>
      <c r="C1348" s="8">
        <v>0</v>
      </c>
    </row>
    <row r="1349" hidden="1" spans="1:3">
      <c r="A1349" s="10">
        <v>22406</v>
      </c>
      <c r="B1349" s="5" t="s">
        <v>1042</v>
      </c>
      <c r="C1349" s="8">
        <f>SUM(C1350:C1352)</f>
        <v>0</v>
      </c>
    </row>
    <row r="1350" hidden="1" spans="1:3">
      <c r="A1350" s="10">
        <v>2240601</v>
      </c>
      <c r="B1350" s="9" t="s">
        <v>1043</v>
      </c>
      <c r="C1350" s="8">
        <v>0</v>
      </c>
    </row>
    <row r="1351" hidden="1" spans="1:3">
      <c r="A1351" s="10">
        <v>2240602</v>
      </c>
      <c r="B1351" s="9" t="s">
        <v>1044</v>
      </c>
      <c r="C1351" s="8">
        <v>0</v>
      </c>
    </row>
    <row r="1352" hidden="1" spans="1:3">
      <c r="A1352" s="10">
        <v>2240699</v>
      </c>
      <c r="B1352" s="9" t="s">
        <v>1045</v>
      </c>
      <c r="C1352" s="8">
        <v>0</v>
      </c>
    </row>
    <row r="1353" hidden="1" spans="1:3">
      <c r="A1353" s="10">
        <v>22407</v>
      </c>
      <c r="B1353" s="5" t="s">
        <v>1046</v>
      </c>
      <c r="C1353" s="8">
        <f>SUM(C1354:C1358)</f>
        <v>0</v>
      </c>
    </row>
    <row r="1354" hidden="1" spans="1:3">
      <c r="A1354" s="10">
        <v>2240701</v>
      </c>
      <c r="B1354" s="9" t="s">
        <v>1570</v>
      </c>
      <c r="C1354" s="8">
        <v>0</v>
      </c>
    </row>
    <row r="1355" hidden="1" spans="1:3">
      <c r="A1355" s="10">
        <v>2240702</v>
      </c>
      <c r="B1355" s="9" t="s">
        <v>1571</v>
      </c>
      <c r="C1355" s="8">
        <v>0</v>
      </c>
    </row>
    <row r="1356" hidden="1" spans="1:3">
      <c r="A1356" s="10">
        <v>2240703</v>
      </c>
      <c r="B1356" s="9" t="s">
        <v>1047</v>
      </c>
      <c r="C1356" s="8">
        <v>0</v>
      </c>
    </row>
    <row r="1357" hidden="1" spans="1:3">
      <c r="A1357" s="10">
        <v>2240704</v>
      </c>
      <c r="B1357" s="9" t="s">
        <v>1048</v>
      </c>
      <c r="C1357" s="8">
        <v>0</v>
      </c>
    </row>
    <row r="1358" hidden="1" spans="1:3">
      <c r="A1358" s="10">
        <v>2240799</v>
      </c>
      <c r="B1358" s="9" t="s">
        <v>1572</v>
      </c>
      <c r="C1358" s="8">
        <v>0</v>
      </c>
    </row>
    <row r="1359" hidden="1" spans="1:3">
      <c r="A1359" s="10">
        <v>22499</v>
      </c>
      <c r="B1359" s="5" t="s">
        <v>1050</v>
      </c>
      <c r="C1359" s="8">
        <v>0</v>
      </c>
    </row>
    <row r="1360" spans="1:3">
      <c r="A1360" s="10">
        <v>229</v>
      </c>
      <c r="B1360" s="5" t="s">
        <v>1053</v>
      </c>
      <c r="C1360" s="8">
        <f>C1361</f>
        <v>84331</v>
      </c>
    </row>
    <row r="1361" spans="1:3">
      <c r="A1361" s="10">
        <v>22999</v>
      </c>
      <c r="B1361" s="5" t="s">
        <v>917</v>
      </c>
      <c r="C1361" s="8">
        <f>C1362</f>
        <v>84331</v>
      </c>
    </row>
    <row r="1362" spans="1:3">
      <c r="A1362" s="10">
        <v>2299901</v>
      </c>
      <c r="B1362" s="9" t="s">
        <v>1365</v>
      </c>
      <c r="C1362" s="8">
        <v>84331</v>
      </c>
    </row>
    <row r="1363" spans="1:3">
      <c r="A1363" s="10">
        <v>232</v>
      </c>
      <c r="B1363" s="5" t="s">
        <v>1055</v>
      </c>
      <c r="C1363" s="8">
        <f>SUM(C1364:C1366)</f>
        <v>80000</v>
      </c>
    </row>
    <row r="1364" hidden="1" spans="1:3">
      <c r="A1364" s="10">
        <v>23201</v>
      </c>
      <c r="B1364" s="5" t="s">
        <v>1573</v>
      </c>
      <c r="C1364" s="8">
        <v>0</v>
      </c>
    </row>
    <row r="1365" hidden="1" spans="1:3">
      <c r="A1365" s="10">
        <v>23202</v>
      </c>
      <c r="B1365" s="5" t="s">
        <v>1574</v>
      </c>
      <c r="C1365" s="8">
        <v>0</v>
      </c>
    </row>
    <row r="1366" spans="1:3">
      <c r="A1366" s="10">
        <v>23203</v>
      </c>
      <c r="B1366" s="5" t="s">
        <v>1056</v>
      </c>
      <c r="C1366" s="8">
        <f>SUM(C1367:C1370)</f>
        <v>80000</v>
      </c>
    </row>
    <row r="1367" spans="1:3">
      <c r="A1367" s="10">
        <v>2320301</v>
      </c>
      <c r="B1367" s="9" t="s">
        <v>1057</v>
      </c>
      <c r="C1367" s="8">
        <v>80000</v>
      </c>
    </row>
    <row r="1368" hidden="1" spans="1:3">
      <c r="A1368" s="10">
        <v>2320302</v>
      </c>
      <c r="B1368" s="9" t="s">
        <v>1058</v>
      </c>
      <c r="C1368" s="8">
        <v>0</v>
      </c>
    </row>
    <row r="1369" hidden="1" spans="1:3">
      <c r="A1369" s="10">
        <v>2320303</v>
      </c>
      <c r="B1369" s="9" t="s">
        <v>1059</v>
      </c>
      <c r="C1369" s="8">
        <v>0</v>
      </c>
    </row>
    <row r="1370" hidden="1" spans="1:3">
      <c r="A1370" s="10">
        <v>2320304</v>
      </c>
      <c r="B1370" s="9" t="s">
        <v>1060</v>
      </c>
      <c r="C1370" s="8">
        <v>0</v>
      </c>
    </row>
    <row r="1371" spans="1:3">
      <c r="A1371" s="10">
        <v>233</v>
      </c>
      <c r="B1371" s="5" t="s">
        <v>1061</v>
      </c>
      <c r="C1371" s="8">
        <f>SUM(C1372:C1374)</f>
        <v>350</v>
      </c>
    </row>
    <row r="1372" hidden="1" spans="1:3">
      <c r="A1372" s="10">
        <v>23301</v>
      </c>
      <c r="B1372" s="5" t="s">
        <v>1575</v>
      </c>
      <c r="C1372" s="8">
        <v>0</v>
      </c>
    </row>
    <row r="1373" hidden="1" spans="1:3">
      <c r="A1373" s="10">
        <v>23302</v>
      </c>
      <c r="B1373" s="5" t="s">
        <v>1576</v>
      </c>
      <c r="C1373" s="8">
        <v>0</v>
      </c>
    </row>
    <row r="1374" spans="1:3">
      <c r="A1374" s="10">
        <v>23303</v>
      </c>
      <c r="B1374" s="5" t="s">
        <v>1062</v>
      </c>
      <c r="C1374" s="8">
        <v>350</v>
      </c>
    </row>
  </sheetData>
  <autoFilter ref="C1:C1374">
    <filterColumn colId="0">
      <filters>
        <filter val="11,000.00"/>
        <filter val="11,084.00"/>
        <filter val="11,135.00"/>
        <filter val="1,271.00"/>
        <filter val="1,465.00"/>
        <filter val="11,514.00"/>
        <filter val="1,802.00"/>
        <filter val="11,832.00"/>
        <filter val="1,923.00"/>
        <filter val="283,803"/>
        <filter val="20,000.00"/>
        <filter val="80,000.00"/>
        <filter val="10,322.00"/>
        <filter val="10,935.00"/>
        <filter val="1.00"/>
        <filter val="2.00"/>
        <filter val="3.00"/>
        <filter val="5.00"/>
        <filter val="6.00"/>
        <filter val="7.00"/>
        <filter val="8.00"/>
        <filter val="9.00"/>
        <filter val="10.00"/>
        <filter val="11.00"/>
        <filter val="12.00"/>
        <filter val="13.00"/>
        <filter val="18.00"/>
        <filter val="21.00"/>
        <filter val="22.00"/>
        <filter val="24.00"/>
        <filter val="25.00"/>
        <filter val="26.00"/>
        <filter val="28.00"/>
        <filter val="30.00"/>
        <filter val="32.00"/>
        <filter val="33.00"/>
        <filter val="35.00"/>
        <filter val="39.00"/>
        <filter val="45.00"/>
        <filter val="50.00"/>
        <filter val="55.00"/>
        <filter val="59.00"/>
        <filter val="60.00"/>
        <filter val="66.00"/>
        <filter val="70.00"/>
        <filter val="74.00"/>
        <filter val="76.00"/>
        <filter val="87.00"/>
        <filter val="90.00"/>
        <filter val="92.00"/>
        <filter val="93.00"/>
        <filter val="95.00"/>
        <filter val="97.00"/>
        <filter val="100.00"/>
        <filter val="101.00"/>
        <filter val="102.00"/>
        <filter val="103.00"/>
        <filter val="114.00"/>
        <filter val="118.00"/>
        <filter val="122.00"/>
        <filter val="123.00"/>
        <filter val="137.00"/>
        <filter val="141.00"/>
        <filter val="150.00"/>
        <filter val="161.00"/>
        <filter val="171.00"/>
        <filter val="186.00"/>
        <filter val="190.00"/>
        <filter val="192.00"/>
        <filter val="200.00"/>
        <filter val="205.00"/>
        <filter val="216.00"/>
        <filter val="229.00"/>
        <filter val="237.00"/>
        <filter val="258.00"/>
        <filter val="292.00"/>
        <filter val="294.00"/>
        <filter val="314.00"/>
        <filter val="340.00"/>
        <filter val="346.00"/>
        <filter val="350.00"/>
        <filter val="352.00"/>
        <filter val="356.00"/>
        <filter val="377.00"/>
        <filter val="385.00"/>
        <filter val="430.00"/>
        <filter val="529.00"/>
        <filter val="543.00"/>
        <filter val="560.00"/>
        <filter val="574.00"/>
        <filter val="612.00"/>
        <filter val="652.00"/>
        <filter val="696.00"/>
        <filter val="708.00"/>
        <filter val="744.00"/>
        <filter val="750.00"/>
        <filter val="782.00"/>
        <filter val="904.00"/>
        <filter val="910.00"/>
        <filter val="956.00"/>
        <filter val="992.00"/>
        <filter val="996.00"/>
        <filter val="5,000.00"/>
        <filter val="5,110.00"/>
        <filter val="35,286.00"/>
        <filter val="55,286.00"/>
        <filter val="84,331.00"/>
        <filter val="3,295.00"/>
        <filter val="3,956.00"/>
        <filter val="2,000.00"/>
        <filter val="2,060.00"/>
        <filter val="2,291.00"/>
        <filter val="2,483.00"/>
        <filter val="2,606.00"/>
        <filter val="9,671.00"/>
        <filter val="17,839.00"/>
        <filter val="6,000.00"/>
      </filters>
    </filterColumn>
    <extLst/>
  </autoFilter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27" sqref="A27"/>
    </sheetView>
  </sheetViews>
  <sheetFormatPr defaultColWidth="9" defaultRowHeight="13.5" outlineLevelCol="5"/>
  <cols>
    <col min="1" max="2" width="40.5" style="188" customWidth="1"/>
    <col min="3" max="3" width="9.125" style="188"/>
    <col min="4" max="5" width="11.875" style="188" customWidth="1"/>
    <col min="6" max="6" width="10.5" style="188" customWidth="1"/>
    <col min="7" max="16384" width="9" style="188"/>
  </cols>
  <sheetData>
    <row r="1" ht="19" customHeight="1" spans="1:1">
      <c r="A1" s="188" t="s">
        <v>93</v>
      </c>
    </row>
    <row r="2" s="187" customFormat="1" ht="34" customHeight="1" spans="1:2">
      <c r="A2" s="191" t="s">
        <v>94</v>
      </c>
      <c r="B2" s="191"/>
    </row>
    <row r="3" s="188" customFormat="1" ht="27" customHeight="1" spans="1:2">
      <c r="A3" s="192"/>
      <c r="B3" s="193" t="s">
        <v>2</v>
      </c>
    </row>
    <row r="4" s="189" customFormat="1" ht="14.1" customHeight="1" spans="1:2">
      <c r="A4" s="194" t="s">
        <v>95</v>
      </c>
      <c r="B4" s="194" t="s">
        <v>96</v>
      </c>
    </row>
    <row r="5" s="189" customFormat="1" ht="14.1" customHeight="1" spans="1:2">
      <c r="A5" s="195"/>
      <c r="B5" s="195"/>
    </row>
    <row r="6" s="190" customFormat="1" ht="17" customHeight="1" spans="1:2">
      <c r="A6" s="196" t="s">
        <v>97</v>
      </c>
      <c r="B6" s="197">
        <f>SUM(B7,B23)</f>
        <v>306300</v>
      </c>
    </row>
    <row r="7" s="189" customFormat="1" ht="17" customHeight="1" spans="1:2">
      <c r="A7" s="196" t="s">
        <v>98</v>
      </c>
      <c r="B7" s="198">
        <f>SUM(B8:B22)</f>
        <v>217500</v>
      </c>
    </row>
    <row r="8" s="189" customFormat="1" ht="17" customHeight="1" spans="1:2">
      <c r="A8" s="199" t="s">
        <v>99</v>
      </c>
      <c r="B8" s="200">
        <v>67400</v>
      </c>
    </row>
    <row r="9" s="189" customFormat="1" ht="17" customHeight="1" spans="1:2">
      <c r="A9" s="199" t="s">
        <v>100</v>
      </c>
      <c r="B9" s="201">
        <v>32700</v>
      </c>
    </row>
    <row r="10" s="189" customFormat="1" ht="17" customHeight="1" spans="1:2">
      <c r="A10" s="199" t="s">
        <v>101</v>
      </c>
      <c r="B10" s="201">
        <v>2300</v>
      </c>
    </row>
    <row r="11" s="189" customFormat="1" ht="17" customHeight="1" spans="1:2">
      <c r="A11" s="199" t="s">
        <v>102</v>
      </c>
      <c r="B11" s="201">
        <v>0</v>
      </c>
    </row>
    <row r="12" s="189" customFormat="1" ht="17" customHeight="1" spans="1:6">
      <c r="A12" s="199" t="s">
        <v>103</v>
      </c>
      <c r="B12" s="201">
        <v>25100</v>
      </c>
      <c r="D12" s="202"/>
      <c r="E12" s="202"/>
      <c r="F12" s="202"/>
    </row>
    <row r="13" s="189" customFormat="1" ht="17" customHeight="1" spans="1:2">
      <c r="A13" s="199" t="s">
        <v>104</v>
      </c>
      <c r="B13" s="201">
        <v>6300</v>
      </c>
    </row>
    <row r="14" s="189" customFormat="1" ht="17" customHeight="1" spans="1:2">
      <c r="A14" s="199" t="s">
        <v>105</v>
      </c>
      <c r="B14" s="201">
        <v>12200</v>
      </c>
    </row>
    <row r="15" s="189" customFormat="1" ht="17" customHeight="1" spans="1:2">
      <c r="A15" s="199" t="s">
        <v>106</v>
      </c>
      <c r="B15" s="201">
        <v>65000</v>
      </c>
    </row>
    <row r="16" s="189" customFormat="1" ht="17" customHeight="1" spans="1:2">
      <c r="A16" s="199" t="s">
        <v>107</v>
      </c>
      <c r="B16" s="201">
        <v>1400</v>
      </c>
    </row>
    <row r="17" s="189" customFormat="1" ht="17" customHeight="1" spans="1:2">
      <c r="A17" s="199" t="s">
        <v>108</v>
      </c>
      <c r="B17" s="201">
        <v>500</v>
      </c>
    </row>
    <row r="18" s="189" customFormat="1" ht="17" customHeight="1" spans="1:2">
      <c r="A18" s="199" t="s">
        <v>109</v>
      </c>
      <c r="B18" s="201">
        <v>0</v>
      </c>
    </row>
    <row r="19" s="189" customFormat="1" ht="17" customHeight="1" spans="1:2">
      <c r="A19" s="196" t="s">
        <v>110</v>
      </c>
      <c r="B19" s="201">
        <v>4200</v>
      </c>
    </row>
    <row r="20" s="189" customFormat="1" ht="17" customHeight="1" spans="1:2">
      <c r="A20" s="196" t="s">
        <v>111</v>
      </c>
      <c r="B20" s="201">
        <v>0</v>
      </c>
    </row>
    <row r="21" s="189" customFormat="1" ht="17" customHeight="1" spans="1:2">
      <c r="A21" s="196" t="s">
        <v>112</v>
      </c>
      <c r="B21" s="201">
        <v>400</v>
      </c>
    </row>
    <row r="22" s="189" customFormat="1" ht="17" customHeight="1" spans="1:2">
      <c r="A22" s="196" t="s">
        <v>113</v>
      </c>
      <c r="B22" s="203"/>
    </row>
    <row r="23" s="189" customFormat="1" ht="17" customHeight="1" spans="1:2">
      <c r="A23" s="199" t="s">
        <v>114</v>
      </c>
      <c r="B23" s="198">
        <f>SUM(B24:B31)</f>
        <v>88800</v>
      </c>
    </row>
    <row r="24" s="189" customFormat="1" ht="17" customHeight="1" spans="1:2">
      <c r="A24" s="196" t="s">
        <v>115</v>
      </c>
      <c r="B24" s="201">
        <v>20800</v>
      </c>
    </row>
    <row r="25" s="189" customFormat="1" ht="17" customHeight="1" spans="1:2">
      <c r="A25" s="199" t="s">
        <v>116</v>
      </c>
      <c r="B25" s="201">
        <v>100</v>
      </c>
    </row>
    <row r="26" s="189" customFormat="1" ht="17" customHeight="1" spans="1:2">
      <c r="A26" s="199" t="s">
        <v>117</v>
      </c>
      <c r="B26" s="201">
        <v>65700</v>
      </c>
    </row>
    <row r="27" s="189" customFormat="1" ht="17" customHeight="1" spans="1:2">
      <c r="A27" s="199" t="s">
        <v>118</v>
      </c>
      <c r="B27" s="204"/>
    </row>
    <row r="28" s="189" customFormat="1" ht="17" customHeight="1" spans="1:2">
      <c r="A28" s="199" t="s">
        <v>119</v>
      </c>
      <c r="B28" s="201">
        <f>2200</f>
        <v>2200</v>
      </c>
    </row>
    <row r="29" s="189" customFormat="1" ht="17" customHeight="1" spans="1:2">
      <c r="A29" s="199" t="s">
        <v>120</v>
      </c>
      <c r="B29" s="205"/>
    </row>
    <row r="30" s="189" customFormat="1" ht="17" customHeight="1" spans="1:2">
      <c r="A30" s="199" t="s">
        <v>121</v>
      </c>
      <c r="B30" s="205"/>
    </row>
    <row r="31" s="189" customFormat="1" ht="17" customHeight="1" spans="1:2">
      <c r="A31" s="199" t="s">
        <v>122</v>
      </c>
      <c r="B31" s="205"/>
    </row>
    <row r="32" s="189" customFormat="1" ht="17" customHeight="1" spans="1:2">
      <c r="A32" s="199"/>
      <c r="B32" s="198"/>
    </row>
    <row r="33" s="188" customFormat="1" spans="2:2">
      <c r="B33" s="206"/>
    </row>
  </sheetData>
  <mergeCells count="3">
    <mergeCell ref="A2:B2"/>
    <mergeCell ref="A4:A5"/>
    <mergeCell ref="B4:B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93"/>
  <sheetViews>
    <sheetView topLeftCell="A257" workbookViewId="0">
      <selection activeCell="B268" sqref="B268"/>
    </sheetView>
  </sheetViews>
  <sheetFormatPr defaultColWidth="9" defaultRowHeight="13.5" customHeight="1" outlineLevelCol="3"/>
  <cols>
    <col min="1" max="1" width="9" style="146"/>
    <col min="2" max="2" width="41.375" style="146" customWidth="1"/>
    <col min="3" max="3" width="23.25" style="146" customWidth="1"/>
    <col min="4" max="16378" width="9" style="146"/>
    <col min="16379" max="16384" width="9" style="147"/>
  </cols>
  <sheetData>
    <row r="1" s="146" customFormat="1" ht="14.25" customHeight="1" spans="1:3">
      <c r="A1" s="148" t="s">
        <v>123</v>
      </c>
      <c r="B1" s="149"/>
      <c r="C1" s="150"/>
    </row>
    <row r="2" s="146" customFormat="1" ht="22.5" customHeight="1" spans="1:3">
      <c r="A2" s="151" t="s">
        <v>124</v>
      </c>
      <c r="B2" s="151"/>
      <c r="C2" s="151"/>
    </row>
    <row r="3" s="146" customFormat="1" ht="25" customHeight="1" spans="1:3">
      <c r="A3" s="152"/>
      <c r="B3" s="150"/>
      <c r="C3" s="153" t="s">
        <v>2</v>
      </c>
    </row>
    <row r="4" s="146" customFormat="1" ht="23.25" customHeight="1" spans="1:3">
      <c r="A4" s="154" t="s">
        <v>125</v>
      </c>
      <c r="B4" s="155"/>
      <c r="C4" s="156" t="s">
        <v>126</v>
      </c>
    </row>
    <row r="5" s="146" customFormat="1" ht="38.25" customHeight="1" spans="1:3">
      <c r="A5" s="157" t="s">
        <v>127</v>
      </c>
      <c r="B5" s="155" t="s">
        <v>128</v>
      </c>
      <c r="C5" s="156" t="s">
        <v>129</v>
      </c>
    </row>
    <row r="6" s="146" customFormat="1" customHeight="1" spans="1:4">
      <c r="A6" s="158">
        <v>201</v>
      </c>
      <c r="B6" s="159" t="s">
        <v>130</v>
      </c>
      <c r="C6" s="160">
        <f>C7+C19+C28+C39+C50+C61+C72+C80+C89+C102+C111+C122+C134+C141+C149+C155+C162+C169+C176+C183+C190+C198+C204+C210+C217+C232</f>
        <v>12160</v>
      </c>
      <c r="D6" s="161"/>
    </row>
    <row r="7" s="146" customFormat="1" customHeight="1" spans="1:4">
      <c r="A7" s="158">
        <v>20101</v>
      </c>
      <c r="B7" s="162" t="s">
        <v>131</v>
      </c>
      <c r="C7" s="163">
        <f>SUM(C8:C18)</f>
        <v>0</v>
      </c>
      <c r="D7" s="161"/>
    </row>
    <row r="8" s="146" customFormat="1" customHeight="1" spans="1:3">
      <c r="A8" s="164">
        <v>2010101</v>
      </c>
      <c r="B8" s="165" t="s">
        <v>132</v>
      </c>
      <c r="C8" s="166"/>
    </row>
    <row r="9" s="146" customFormat="1" customHeight="1" spans="1:3">
      <c r="A9" s="164">
        <v>2010102</v>
      </c>
      <c r="B9" s="165" t="s">
        <v>133</v>
      </c>
      <c r="C9" s="166"/>
    </row>
    <row r="10" s="146" customFormat="1" customHeight="1" spans="1:3">
      <c r="A10" s="164">
        <v>2010103</v>
      </c>
      <c r="B10" s="167" t="s">
        <v>134</v>
      </c>
      <c r="C10" s="166"/>
    </row>
    <row r="11" s="146" customFormat="1" customHeight="1" spans="1:3">
      <c r="A11" s="164">
        <v>2010104</v>
      </c>
      <c r="B11" s="167" t="s">
        <v>135</v>
      </c>
      <c r="C11" s="166"/>
    </row>
    <row r="12" s="146" customFormat="1" customHeight="1" spans="1:3">
      <c r="A12" s="164">
        <v>2010105</v>
      </c>
      <c r="B12" s="167" t="s">
        <v>136</v>
      </c>
      <c r="C12" s="166"/>
    </row>
    <row r="13" s="146" customFormat="1" customHeight="1" spans="1:3">
      <c r="A13" s="164">
        <v>2010106</v>
      </c>
      <c r="B13" s="168" t="s">
        <v>137</v>
      </c>
      <c r="C13" s="166"/>
    </row>
    <row r="14" s="146" customFormat="1" customHeight="1" spans="1:3">
      <c r="A14" s="164">
        <v>2010107</v>
      </c>
      <c r="B14" s="168" t="s">
        <v>138</v>
      </c>
      <c r="C14" s="166"/>
    </row>
    <row r="15" s="146" customFormat="1" customHeight="1" spans="1:3">
      <c r="A15" s="164">
        <v>2010108</v>
      </c>
      <c r="B15" s="168" t="s">
        <v>139</v>
      </c>
      <c r="C15" s="166"/>
    </row>
    <row r="16" s="146" customFormat="1" customHeight="1" spans="1:3">
      <c r="A16" s="164">
        <v>2010109</v>
      </c>
      <c r="B16" s="168" t="s">
        <v>140</v>
      </c>
      <c r="C16" s="166"/>
    </row>
    <row r="17" s="146" customFormat="1" customHeight="1" spans="1:3">
      <c r="A17" s="164">
        <v>2010150</v>
      </c>
      <c r="B17" s="168" t="s">
        <v>141</v>
      </c>
      <c r="C17" s="166"/>
    </row>
    <row r="18" s="146" customFormat="1" customHeight="1" spans="1:3">
      <c r="A18" s="164">
        <v>2010199</v>
      </c>
      <c r="B18" s="168" t="s">
        <v>142</v>
      </c>
      <c r="C18" s="166"/>
    </row>
    <row r="19" s="146" customFormat="1" customHeight="1" spans="1:4">
      <c r="A19" s="158">
        <v>20102</v>
      </c>
      <c r="B19" s="162" t="s">
        <v>143</v>
      </c>
      <c r="C19" s="163">
        <f>SUM(C20:C27)</f>
        <v>0</v>
      </c>
      <c r="D19" s="161"/>
    </row>
    <row r="20" s="146" customFormat="1" customHeight="1" spans="1:3">
      <c r="A20" s="164">
        <v>2010201</v>
      </c>
      <c r="B20" s="165" t="s">
        <v>132</v>
      </c>
      <c r="C20" s="166"/>
    </row>
    <row r="21" s="146" customFormat="1" customHeight="1" spans="1:3">
      <c r="A21" s="164">
        <v>2010202</v>
      </c>
      <c r="B21" s="165" t="s">
        <v>133</v>
      </c>
      <c r="C21" s="166"/>
    </row>
    <row r="22" s="146" customFormat="1" customHeight="1" spans="1:3">
      <c r="A22" s="164">
        <v>2010203</v>
      </c>
      <c r="B22" s="167" t="s">
        <v>134</v>
      </c>
      <c r="C22" s="166"/>
    </row>
    <row r="23" s="146" customFormat="1" customHeight="1" spans="1:3">
      <c r="A23" s="164">
        <v>2010204</v>
      </c>
      <c r="B23" s="167" t="s">
        <v>144</v>
      </c>
      <c r="C23" s="166"/>
    </row>
    <row r="24" s="146" customFormat="1" customHeight="1" spans="1:3">
      <c r="A24" s="164">
        <v>2010205</v>
      </c>
      <c r="B24" s="167" t="s">
        <v>145</v>
      </c>
      <c r="C24" s="166"/>
    </row>
    <row r="25" s="146" customFormat="1" customHeight="1" spans="1:3">
      <c r="A25" s="164">
        <v>2010206</v>
      </c>
      <c r="B25" s="167" t="s">
        <v>146</v>
      </c>
      <c r="C25" s="166"/>
    </row>
    <row r="26" s="146" customFormat="1" customHeight="1" spans="1:3">
      <c r="A26" s="164">
        <v>2010250</v>
      </c>
      <c r="B26" s="167" t="s">
        <v>141</v>
      </c>
      <c r="C26" s="166"/>
    </row>
    <row r="27" s="146" customFormat="1" customHeight="1" spans="1:3">
      <c r="A27" s="164">
        <v>2010299</v>
      </c>
      <c r="B27" s="167" t="s">
        <v>147</v>
      </c>
      <c r="C27" s="166"/>
    </row>
    <row r="28" s="146" customFormat="1" customHeight="1" spans="1:4">
      <c r="A28" s="158">
        <v>20103</v>
      </c>
      <c r="B28" s="162" t="s">
        <v>148</v>
      </c>
      <c r="C28" s="163">
        <f>SUM(C29:C38)</f>
        <v>7587</v>
      </c>
      <c r="D28" s="161"/>
    </row>
    <row r="29" s="146" customFormat="1" customHeight="1" spans="1:3">
      <c r="A29" s="164">
        <v>2010301</v>
      </c>
      <c r="B29" s="165" t="s">
        <v>132</v>
      </c>
      <c r="C29" s="166">
        <v>127</v>
      </c>
    </row>
    <row r="30" s="146" customFormat="1" customHeight="1" spans="1:3">
      <c r="A30" s="164">
        <v>2010302</v>
      </c>
      <c r="B30" s="165" t="s">
        <v>133</v>
      </c>
      <c r="C30" s="166">
        <v>4034</v>
      </c>
    </row>
    <row r="31" s="146" customFormat="1" customHeight="1" spans="1:3">
      <c r="A31" s="164">
        <v>2010303</v>
      </c>
      <c r="B31" s="167" t="s">
        <v>134</v>
      </c>
      <c r="C31" s="166"/>
    </row>
    <row r="32" s="146" customFormat="1" customHeight="1" spans="1:3">
      <c r="A32" s="164">
        <v>2010304</v>
      </c>
      <c r="B32" s="167" t="s">
        <v>149</v>
      </c>
      <c r="C32" s="166"/>
    </row>
    <row r="33" s="146" customFormat="1" customHeight="1" spans="1:3">
      <c r="A33" s="164">
        <v>2010305</v>
      </c>
      <c r="B33" s="167" t="s">
        <v>150</v>
      </c>
      <c r="C33" s="166"/>
    </row>
    <row r="34" s="146" customFormat="1" customHeight="1" spans="1:3">
      <c r="A34" s="164">
        <v>2010306</v>
      </c>
      <c r="B34" s="169" t="s">
        <v>151</v>
      </c>
      <c r="C34" s="166">
        <v>426</v>
      </c>
    </row>
    <row r="35" s="146" customFormat="1" customHeight="1" spans="1:3">
      <c r="A35" s="164">
        <v>2010308</v>
      </c>
      <c r="B35" s="165" t="s">
        <v>152</v>
      </c>
      <c r="C35" s="166">
        <v>31</v>
      </c>
    </row>
    <row r="36" s="146" customFormat="1" customHeight="1" spans="1:3">
      <c r="A36" s="164">
        <v>2010309</v>
      </c>
      <c r="B36" s="167" t="s">
        <v>153</v>
      </c>
      <c r="C36" s="166"/>
    </row>
    <row r="37" s="146" customFormat="1" customHeight="1" spans="1:3">
      <c r="A37" s="164">
        <v>2010350</v>
      </c>
      <c r="B37" s="167" t="s">
        <v>141</v>
      </c>
      <c r="C37" s="166">
        <v>2969</v>
      </c>
    </row>
    <row r="38" s="146" customFormat="1" customHeight="1" spans="1:3">
      <c r="A38" s="164">
        <v>2010399</v>
      </c>
      <c r="B38" s="167" t="s">
        <v>154</v>
      </c>
      <c r="C38" s="166"/>
    </row>
    <row r="39" s="146" customFormat="1" customHeight="1" spans="1:4">
      <c r="A39" s="158">
        <v>20104</v>
      </c>
      <c r="B39" s="162" t="s">
        <v>155</v>
      </c>
      <c r="C39" s="163">
        <f>SUM(C40:C49)</f>
        <v>779</v>
      </c>
      <c r="D39" s="161"/>
    </row>
    <row r="40" s="146" customFormat="1" customHeight="1" spans="1:3">
      <c r="A40" s="164">
        <v>2010401</v>
      </c>
      <c r="B40" s="165" t="s">
        <v>132</v>
      </c>
      <c r="C40" s="166">
        <v>13</v>
      </c>
    </row>
    <row r="41" s="146" customFormat="1" customHeight="1" spans="1:3">
      <c r="A41" s="164">
        <v>2010402</v>
      </c>
      <c r="B41" s="165" t="s">
        <v>133</v>
      </c>
      <c r="C41" s="166">
        <v>318</v>
      </c>
    </row>
    <row r="42" s="146" customFormat="1" customHeight="1" spans="1:3">
      <c r="A42" s="164">
        <v>2010403</v>
      </c>
      <c r="B42" s="167" t="s">
        <v>134</v>
      </c>
      <c r="C42" s="166"/>
    </row>
    <row r="43" s="146" customFormat="1" customHeight="1" spans="1:3">
      <c r="A43" s="164">
        <v>2010404</v>
      </c>
      <c r="B43" s="167" t="s">
        <v>156</v>
      </c>
      <c r="C43" s="166"/>
    </row>
    <row r="44" s="146" customFormat="1" customHeight="1" spans="1:3">
      <c r="A44" s="164">
        <v>2010405</v>
      </c>
      <c r="B44" s="167" t="s">
        <v>157</v>
      </c>
      <c r="C44" s="166"/>
    </row>
    <row r="45" s="146" customFormat="1" customHeight="1" spans="1:3">
      <c r="A45" s="164">
        <v>2010406</v>
      </c>
      <c r="B45" s="165" t="s">
        <v>158</v>
      </c>
      <c r="C45" s="166"/>
    </row>
    <row r="46" s="146" customFormat="1" customHeight="1" spans="1:3">
      <c r="A46" s="164">
        <v>2010407</v>
      </c>
      <c r="B46" s="165" t="s">
        <v>159</v>
      </c>
      <c r="C46" s="166"/>
    </row>
    <row r="47" s="146" customFormat="1" customHeight="1" spans="1:3">
      <c r="A47" s="164">
        <v>2010408</v>
      </c>
      <c r="B47" s="165" t="s">
        <v>160</v>
      </c>
      <c r="C47" s="166"/>
    </row>
    <row r="48" s="146" customFormat="1" customHeight="1" spans="1:3">
      <c r="A48" s="164">
        <v>2010450</v>
      </c>
      <c r="B48" s="165" t="s">
        <v>141</v>
      </c>
      <c r="C48" s="166">
        <v>448</v>
      </c>
    </row>
    <row r="49" s="146" customFormat="1" customHeight="1" spans="1:3">
      <c r="A49" s="164">
        <v>2010499</v>
      </c>
      <c r="B49" s="167" t="s">
        <v>161</v>
      </c>
      <c r="C49" s="166"/>
    </row>
    <row r="50" s="146" customFormat="1" customHeight="1" spans="1:4">
      <c r="A50" s="158">
        <v>20105</v>
      </c>
      <c r="B50" s="170" t="s">
        <v>162</v>
      </c>
      <c r="C50" s="163">
        <f>SUM(C51:C60)</f>
        <v>18</v>
      </c>
      <c r="D50" s="161"/>
    </row>
    <row r="51" s="146" customFormat="1" customHeight="1" spans="1:3">
      <c r="A51" s="164">
        <v>2010501</v>
      </c>
      <c r="B51" s="167" t="s">
        <v>132</v>
      </c>
      <c r="C51" s="166"/>
    </row>
    <row r="52" s="146" customFormat="1" customHeight="1" spans="1:3">
      <c r="A52" s="164">
        <v>2010502</v>
      </c>
      <c r="B52" s="168" t="s">
        <v>133</v>
      </c>
      <c r="C52" s="166"/>
    </row>
    <row r="53" s="146" customFormat="1" customHeight="1" spans="1:3">
      <c r="A53" s="164">
        <v>2010503</v>
      </c>
      <c r="B53" s="165" t="s">
        <v>134</v>
      </c>
      <c r="C53" s="166"/>
    </row>
    <row r="54" s="146" customFormat="1" customHeight="1" spans="1:3">
      <c r="A54" s="164">
        <v>2010504</v>
      </c>
      <c r="B54" s="165" t="s">
        <v>163</v>
      </c>
      <c r="C54" s="166"/>
    </row>
    <row r="55" s="146" customFormat="1" customHeight="1" spans="1:3">
      <c r="A55" s="164">
        <v>2010505</v>
      </c>
      <c r="B55" s="165" t="s">
        <v>164</v>
      </c>
      <c r="C55" s="166"/>
    </row>
    <row r="56" s="146" customFormat="1" customHeight="1" spans="1:3">
      <c r="A56" s="164">
        <v>2010506</v>
      </c>
      <c r="B56" s="167" t="s">
        <v>165</v>
      </c>
      <c r="C56" s="166"/>
    </row>
    <row r="57" s="146" customFormat="1" customHeight="1" spans="1:3">
      <c r="A57" s="164">
        <v>2010507</v>
      </c>
      <c r="B57" s="167" t="s">
        <v>166</v>
      </c>
      <c r="C57" s="166">
        <v>18</v>
      </c>
    </row>
    <row r="58" s="146" customFormat="1" customHeight="1" spans="1:3">
      <c r="A58" s="164">
        <v>2010508</v>
      </c>
      <c r="B58" s="167" t="s">
        <v>167</v>
      </c>
      <c r="C58" s="166"/>
    </row>
    <row r="59" s="146" customFormat="1" customHeight="1" spans="1:3">
      <c r="A59" s="164">
        <v>2010550</v>
      </c>
      <c r="B59" s="165" t="s">
        <v>141</v>
      </c>
      <c r="C59" s="166"/>
    </row>
    <row r="60" s="146" customFormat="1" customHeight="1" spans="1:3">
      <c r="A60" s="164">
        <v>2010599</v>
      </c>
      <c r="B60" s="167" t="s">
        <v>168</v>
      </c>
      <c r="C60" s="166"/>
    </row>
    <row r="61" s="146" customFormat="1" customHeight="1" spans="1:4">
      <c r="A61" s="158">
        <v>20106</v>
      </c>
      <c r="B61" s="171" t="s">
        <v>169</v>
      </c>
      <c r="C61" s="163">
        <f>SUM(C62:C71)</f>
        <v>851</v>
      </c>
      <c r="D61" s="161"/>
    </row>
    <row r="62" s="146" customFormat="1" customHeight="1" spans="1:3">
      <c r="A62" s="164">
        <v>2010601</v>
      </c>
      <c r="B62" s="167" t="s">
        <v>132</v>
      </c>
      <c r="C62" s="166">
        <v>39</v>
      </c>
    </row>
    <row r="63" s="146" customFormat="1" customHeight="1" spans="1:3">
      <c r="A63" s="164">
        <v>2010602</v>
      </c>
      <c r="B63" s="168" t="s">
        <v>133</v>
      </c>
      <c r="C63" s="166">
        <v>360</v>
      </c>
    </row>
    <row r="64" s="146" customFormat="1" customHeight="1" spans="1:3">
      <c r="A64" s="164">
        <v>2010603</v>
      </c>
      <c r="B64" s="168" t="s">
        <v>134</v>
      </c>
      <c r="C64" s="166"/>
    </row>
    <row r="65" s="146" customFormat="1" customHeight="1" spans="1:3">
      <c r="A65" s="164">
        <v>2010604</v>
      </c>
      <c r="B65" s="168" t="s">
        <v>170</v>
      </c>
      <c r="C65" s="166"/>
    </row>
    <row r="66" s="146" customFormat="1" customHeight="1" spans="1:3">
      <c r="A66" s="164">
        <v>2010605</v>
      </c>
      <c r="B66" s="168" t="s">
        <v>171</v>
      </c>
      <c r="C66" s="166"/>
    </row>
    <row r="67" s="146" customFormat="1" customHeight="1" spans="1:3">
      <c r="A67" s="164">
        <v>2010606</v>
      </c>
      <c r="B67" s="168" t="s">
        <v>172</v>
      </c>
      <c r="C67" s="166"/>
    </row>
    <row r="68" s="146" customFormat="1" customHeight="1" spans="1:3">
      <c r="A68" s="164">
        <v>2010607</v>
      </c>
      <c r="B68" s="165" t="s">
        <v>173</v>
      </c>
      <c r="C68" s="166"/>
    </row>
    <row r="69" s="146" customFormat="1" customHeight="1" spans="1:3">
      <c r="A69" s="164">
        <v>2010608</v>
      </c>
      <c r="B69" s="167" t="s">
        <v>174</v>
      </c>
      <c r="C69" s="166"/>
    </row>
    <row r="70" s="146" customFormat="1" customHeight="1" spans="1:3">
      <c r="A70" s="164">
        <v>2010650</v>
      </c>
      <c r="B70" s="167" t="s">
        <v>141</v>
      </c>
      <c r="C70" s="166">
        <v>452</v>
      </c>
    </row>
    <row r="71" s="146" customFormat="1" customHeight="1" spans="1:3">
      <c r="A71" s="164">
        <v>2010699</v>
      </c>
      <c r="B71" s="167" t="s">
        <v>175</v>
      </c>
      <c r="C71" s="166"/>
    </row>
    <row r="72" s="146" customFormat="1" customHeight="1" spans="1:4">
      <c r="A72" s="158">
        <v>20107</v>
      </c>
      <c r="B72" s="162" t="s">
        <v>176</v>
      </c>
      <c r="C72" s="163">
        <f>SUM(C73:C79)</f>
        <v>1097</v>
      </c>
      <c r="D72" s="161"/>
    </row>
    <row r="73" s="146" customFormat="1" customHeight="1" spans="1:3">
      <c r="A73" s="164">
        <v>2010701</v>
      </c>
      <c r="B73" s="165" t="s">
        <v>132</v>
      </c>
      <c r="C73" s="166"/>
    </row>
    <row r="74" s="146" customFormat="1" customHeight="1" spans="1:3">
      <c r="A74" s="164">
        <v>2010702</v>
      </c>
      <c r="B74" s="165" t="s">
        <v>133</v>
      </c>
      <c r="C74" s="166"/>
    </row>
    <row r="75" s="146" customFormat="1" customHeight="1" spans="1:3">
      <c r="A75" s="164">
        <v>2010703</v>
      </c>
      <c r="B75" s="167" t="s">
        <v>134</v>
      </c>
      <c r="C75" s="166"/>
    </row>
    <row r="76" s="146" customFormat="1" customHeight="1" spans="1:3">
      <c r="A76" s="164">
        <v>2010709</v>
      </c>
      <c r="B76" s="165" t="s">
        <v>173</v>
      </c>
      <c r="C76" s="166"/>
    </row>
    <row r="77" s="146" customFormat="1" customHeight="1" spans="1:3">
      <c r="A77" s="164">
        <v>2010710</v>
      </c>
      <c r="B77" s="167" t="s">
        <v>177</v>
      </c>
      <c r="C77" s="166"/>
    </row>
    <row r="78" s="146" customFormat="1" customHeight="1" spans="1:3">
      <c r="A78" s="164">
        <v>2010750</v>
      </c>
      <c r="B78" s="167" t="s">
        <v>141</v>
      </c>
      <c r="C78" s="166"/>
    </row>
    <row r="79" s="146" customFormat="1" customHeight="1" spans="1:3">
      <c r="A79" s="164">
        <v>2010799</v>
      </c>
      <c r="B79" s="167" t="s">
        <v>178</v>
      </c>
      <c r="C79" s="166">
        <v>1097</v>
      </c>
    </row>
    <row r="80" s="146" customFormat="1" customHeight="1" spans="1:4">
      <c r="A80" s="158">
        <v>20108</v>
      </c>
      <c r="B80" s="170" t="s">
        <v>179</v>
      </c>
      <c r="C80" s="163">
        <f>SUM(C81:C88)</f>
        <v>287</v>
      </c>
      <c r="D80" s="161"/>
    </row>
    <row r="81" s="146" customFormat="1" customHeight="1" spans="1:3">
      <c r="A81" s="164">
        <v>2010801</v>
      </c>
      <c r="B81" s="165" t="s">
        <v>132</v>
      </c>
      <c r="C81" s="166">
        <v>11</v>
      </c>
    </row>
    <row r="82" s="146" customFormat="1" customHeight="1" spans="1:3">
      <c r="A82" s="164">
        <v>2010802</v>
      </c>
      <c r="B82" s="165" t="s">
        <v>133</v>
      </c>
      <c r="C82" s="166">
        <v>10</v>
      </c>
    </row>
    <row r="83" s="146" customFormat="1" customHeight="1" spans="1:3">
      <c r="A83" s="164">
        <v>2010803</v>
      </c>
      <c r="B83" s="165" t="s">
        <v>134</v>
      </c>
      <c r="C83" s="166"/>
    </row>
    <row r="84" s="146" customFormat="1" customHeight="1" spans="1:3">
      <c r="A84" s="164">
        <v>2010804</v>
      </c>
      <c r="B84" s="172" t="s">
        <v>180</v>
      </c>
      <c r="C84" s="166">
        <v>160</v>
      </c>
    </row>
    <row r="85" s="146" customFormat="1" customHeight="1" spans="1:3">
      <c r="A85" s="164">
        <v>2010805</v>
      </c>
      <c r="B85" s="167" t="s">
        <v>181</v>
      </c>
      <c r="C85" s="166"/>
    </row>
    <row r="86" s="146" customFormat="1" customHeight="1" spans="1:3">
      <c r="A86" s="164">
        <v>2010806</v>
      </c>
      <c r="B86" s="167" t="s">
        <v>173</v>
      </c>
      <c r="C86" s="166"/>
    </row>
    <row r="87" s="146" customFormat="1" customHeight="1" spans="1:3">
      <c r="A87" s="164">
        <v>2010850</v>
      </c>
      <c r="B87" s="167" t="s">
        <v>141</v>
      </c>
      <c r="C87" s="166">
        <v>106</v>
      </c>
    </row>
    <row r="88" s="146" customFormat="1" customHeight="1" spans="1:3">
      <c r="A88" s="164">
        <v>2010899</v>
      </c>
      <c r="B88" s="168" t="s">
        <v>182</v>
      </c>
      <c r="C88" s="166"/>
    </row>
    <row r="89" s="146" customFormat="1" customHeight="1" spans="1:4">
      <c r="A89" s="158">
        <v>20109</v>
      </c>
      <c r="B89" s="162" t="s">
        <v>183</v>
      </c>
      <c r="C89" s="173">
        <f>SUM(C90:C101)</f>
        <v>0</v>
      </c>
      <c r="D89" s="161"/>
    </row>
    <row r="90" s="146" customFormat="1" customHeight="1" spans="1:3">
      <c r="A90" s="164">
        <v>2010901</v>
      </c>
      <c r="B90" s="165" t="s">
        <v>132</v>
      </c>
      <c r="C90" s="166"/>
    </row>
    <row r="91" s="146" customFormat="1" customHeight="1" spans="1:3">
      <c r="A91" s="164">
        <v>2010902</v>
      </c>
      <c r="B91" s="167" t="s">
        <v>133</v>
      </c>
      <c r="C91" s="166"/>
    </row>
    <row r="92" s="146" customFormat="1" customHeight="1" spans="1:3">
      <c r="A92" s="164">
        <v>2010903</v>
      </c>
      <c r="B92" s="167" t="s">
        <v>134</v>
      </c>
      <c r="C92" s="166"/>
    </row>
    <row r="93" s="146" customFormat="1" customHeight="1" spans="1:3">
      <c r="A93" s="164">
        <v>2010905</v>
      </c>
      <c r="B93" s="165" t="s">
        <v>184</v>
      </c>
      <c r="C93" s="166"/>
    </row>
    <row r="94" s="146" customFormat="1" customHeight="1" spans="1:3">
      <c r="A94" s="164">
        <v>2010907</v>
      </c>
      <c r="B94" s="165" t="s">
        <v>185</v>
      </c>
      <c r="C94" s="166"/>
    </row>
    <row r="95" s="146" customFormat="1" customHeight="1" spans="1:3">
      <c r="A95" s="164">
        <v>2010908</v>
      </c>
      <c r="B95" s="165" t="s">
        <v>173</v>
      </c>
      <c r="C95" s="166"/>
    </row>
    <row r="96" s="146" customFormat="1" customHeight="1" spans="1:3">
      <c r="A96" s="164">
        <v>2010909</v>
      </c>
      <c r="B96" s="165" t="s">
        <v>186</v>
      </c>
      <c r="C96" s="166"/>
    </row>
    <row r="97" s="146" customFormat="1" customHeight="1" spans="1:3">
      <c r="A97" s="164">
        <v>2010910</v>
      </c>
      <c r="B97" s="165" t="s">
        <v>187</v>
      </c>
      <c r="C97" s="166"/>
    </row>
    <row r="98" s="146" customFormat="1" customHeight="1" spans="1:3">
      <c r="A98" s="164">
        <v>2010911</v>
      </c>
      <c r="B98" s="165" t="s">
        <v>188</v>
      </c>
      <c r="C98" s="166"/>
    </row>
    <row r="99" s="146" customFormat="1" customHeight="1" spans="1:3">
      <c r="A99" s="164">
        <v>2010912</v>
      </c>
      <c r="B99" s="165" t="s">
        <v>189</v>
      </c>
      <c r="C99" s="166"/>
    </row>
    <row r="100" s="146" customFormat="1" customHeight="1" spans="1:3">
      <c r="A100" s="164">
        <v>2010950</v>
      </c>
      <c r="B100" s="167" t="s">
        <v>141</v>
      </c>
      <c r="C100" s="166"/>
    </row>
    <row r="101" s="146" customFormat="1" customHeight="1" spans="1:3">
      <c r="A101" s="164">
        <v>2010999</v>
      </c>
      <c r="B101" s="167" t="s">
        <v>190</v>
      </c>
      <c r="C101" s="166"/>
    </row>
    <row r="102" s="146" customFormat="1" customHeight="1" spans="1:4">
      <c r="A102" s="158">
        <v>20111</v>
      </c>
      <c r="B102" s="174" t="s">
        <v>191</v>
      </c>
      <c r="C102" s="173">
        <f>SUM(C103:C110)</f>
        <v>2</v>
      </c>
      <c r="D102" s="161"/>
    </row>
    <row r="103" s="146" customFormat="1" customHeight="1" spans="1:3">
      <c r="A103" s="164">
        <v>2011101</v>
      </c>
      <c r="B103" s="165" t="s">
        <v>132</v>
      </c>
      <c r="C103" s="166"/>
    </row>
    <row r="104" s="146" customFormat="1" customHeight="1" spans="1:3">
      <c r="A104" s="164">
        <v>2011102</v>
      </c>
      <c r="B104" s="165" t="s">
        <v>133</v>
      </c>
      <c r="C104" s="166"/>
    </row>
    <row r="105" s="146" customFormat="1" customHeight="1" spans="1:3">
      <c r="A105" s="164">
        <v>2011103</v>
      </c>
      <c r="B105" s="165" t="s">
        <v>134</v>
      </c>
      <c r="C105" s="166"/>
    </row>
    <row r="106" s="146" customFormat="1" customHeight="1" spans="1:3">
      <c r="A106" s="164">
        <v>2011104</v>
      </c>
      <c r="B106" s="167" t="s">
        <v>192</v>
      </c>
      <c r="C106" s="166"/>
    </row>
    <row r="107" s="146" customFormat="1" customHeight="1" spans="1:3">
      <c r="A107" s="164">
        <v>2011105</v>
      </c>
      <c r="B107" s="167" t="s">
        <v>193</v>
      </c>
      <c r="C107" s="166">
        <v>2</v>
      </c>
    </row>
    <row r="108" s="146" customFormat="1" customHeight="1" spans="1:3">
      <c r="A108" s="164">
        <v>2011106</v>
      </c>
      <c r="B108" s="167" t="s">
        <v>194</v>
      </c>
      <c r="C108" s="166"/>
    </row>
    <row r="109" s="146" customFormat="1" customHeight="1" spans="1:3">
      <c r="A109" s="164">
        <v>2011150</v>
      </c>
      <c r="B109" s="165" t="s">
        <v>141</v>
      </c>
      <c r="C109" s="166"/>
    </row>
    <row r="110" s="146" customFormat="1" customHeight="1" spans="1:3">
      <c r="A110" s="164">
        <v>2011199</v>
      </c>
      <c r="B110" s="165" t="s">
        <v>195</v>
      </c>
      <c r="C110" s="166"/>
    </row>
    <row r="111" s="146" customFormat="1" customHeight="1" spans="1:4">
      <c r="A111" s="158">
        <v>20113</v>
      </c>
      <c r="B111" s="159" t="s">
        <v>196</v>
      </c>
      <c r="C111" s="173">
        <f>SUM(C112:C121)</f>
        <v>760</v>
      </c>
      <c r="D111" s="161"/>
    </row>
    <row r="112" s="146" customFormat="1" customHeight="1" spans="1:3">
      <c r="A112" s="164">
        <v>2011301</v>
      </c>
      <c r="B112" s="165" t="s">
        <v>132</v>
      </c>
      <c r="C112" s="166">
        <v>64</v>
      </c>
    </row>
    <row r="113" s="146" customFormat="1" customHeight="1" spans="1:3">
      <c r="A113" s="164">
        <v>2011302</v>
      </c>
      <c r="B113" s="165" t="s">
        <v>133</v>
      </c>
      <c r="C113" s="166">
        <v>197</v>
      </c>
    </row>
    <row r="114" s="146" customFormat="1" customHeight="1" spans="1:3">
      <c r="A114" s="164">
        <v>2011303</v>
      </c>
      <c r="B114" s="165" t="s">
        <v>134</v>
      </c>
      <c r="C114" s="166"/>
    </row>
    <row r="115" s="146" customFormat="1" customHeight="1" spans="1:3">
      <c r="A115" s="164">
        <v>2011304</v>
      </c>
      <c r="B115" s="167" t="s">
        <v>197</v>
      </c>
      <c r="C115" s="166"/>
    </row>
    <row r="116" s="146" customFormat="1" customHeight="1" spans="1:3">
      <c r="A116" s="164">
        <v>2011305</v>
      </c>
      <c r="B116" s="167" t="s">
        <v>198</v>
      </c>
      <c r="C116" s="166"/>
    </row>
    <row r="117" s="146" customFormat="1" customHeight="1" spans="1:3">
      <c r="A117" s="164">
        <v>2011306</v>
      </c>
      <c r="B117" s="167" t="s">
        <v>199</v>
      </c>
      <c r="C117" s="166"/>
    </row>
    <row r="118" s="146" customFormat="1" customHeight="1" spans="1:3">
      <c r="A118" s="164">
        <v>2011307</v>
      </c>
      <c r="B118" s="165" t="s">
        <v>200</v>
      </c>
      <c r="C118" s="166"/>
    </row>
    <row r="119" s="146" customFormat="1" customHeight="1" spans="1:3">
      <c r="A119" s="164">
        <v>2011308</v>
      </c>
      <c r="B119" s="165" t="s">
        <v>201</v>
      </c>
      <c r="C119" s="166">
        <v>59</v>
      </c>
    </row>
    <row r="120" s="146" customFormat="1" customHeight="1" spans="1:3">
      <c r="A120" s="164">
        <v>2011350</v>
      </c>
      <c r="B120" s="165" t="s">
        <v>141</v>
      </c>
      <c r="C120" s="166">
        <v>440</v>
      </c>
    </row>
    <row r="121" s="146" customFormat="1" ht="15.75" customHeight="1" spans="1:4">
      <c r="A121" s="158">
        <v>2011399</v>
      </c>
      <c r="B121" s="170" t="s">
        <v>202</v>
      </c>
      <c r="C121" s="166"/>
      <c r="D121" s="161"/>
    </row>
    <row r="122" s="146" customFormat="1" ht="12.75" customHeight="1" spans="1:4">
      <c r="A122" s="158">
        <v>20114</v>
      </c>
      <c r="B122" s="170" t="s">
        <v>203</v>
      </c>
      <c r="C122" s="173">
        <f>SUM(C123:C133)</f>
        <v>0</v>
      </c>
      <c r="D122" s="161"/>
    </row>
    <row r="123" s="146" customFormat="1" customHeight="1" spans="1:3">
      <c r="A123" s="164">
        <v>2011401</v>
      </c>
      <c r="B123" s="167" t="s">
        <v>132</v>
      </c>
      <c r="C123" s="166"/>
    </row>
    <row r="124" s="146" customFormat="1" customHeight="1" spans="1:3">
      <c r="A124" s="164">
        <v>2011402</v>
      </c>
      <c r="B124" s="168" t="s">
        <v>133</v>
      </c>
      <c r="C124" s="166"/>
    </row>
    <row r="125" s="146" customFormat="1" customHeight="1" spans="1:3">
      <c r="A125" s="164">
        <v>2011403</v>
      </c>
      <c r="B125" s="165" t="s">
        <v>134</v>
      </c>
      <c r="C125" s="166"/>
    </row>
    <row r="126" s="146" customFormat="1" customHeight="1" spans="1:3">
      <c r="A126" s="164">
        <v>2011404</v>
      </c>
      <c r="B126" s="165" t="s">
        <v>204</v>
      </c>
      <c r="C126" s="166"/>
    </row>
    <row r="127" s="146" customFormat="1" customHeight="1" spans="1:3">
      <c r="A127" s="164">
        <v>2011405</v>
      </c>
      <c r="B127" s="165" t="s">
        <v>205</v>
      </c>
      <c r="C127" s="166"/>
    </row>
    <row r="128" s="146" customFormat="1" customHeight="1" spans="1:3">
      <c r="A128" s="164">
        <v>2011408</v>
      </c>
      <c r="B128" s="167" t="s">
        <v>206</v>
      </c>
      <c r="C128" s="166"/>
    </row>
    <row r="129" s="146" customFormat="1" customHeight="1" spans="1:3">
      <c r="A129" s="164">
        <v>2011409</v>
      </c>
      <c r="B129" s="165" t="s">
        <v>207</v>
      </c>
      <c r="C129" s="166"/>
    </row>
    <row r="130" s="146" customFormat="1" customHeight="1" spans="1:3">
      <c r="A130" s="164">
        <v>2011410</v>
      </c>
      <c r="B130" s="165" t="s">
        <v>208</v>
      </c>
      <c r="C130" s="166"/>
    </row>
    <row r="131" s="146" customFormat="1" customHeight="1" spans="1:3">
      <c r="A131" s="164">
        <v>2011411</v>
      </c>
      <c r="B131" s="165" t="s">
        <v>209</v>
      </c>
      <c r="C131" s="166"/>
    </row>
    <row r="132" s="146" customFormat="1" customHeight="1" spans="1:3">
      <c r="A132" s="164">
        <v>2011450</v>
      </c>
      <c r="B132" s="165" t="s">
        <v>141</v>
      </c>
      <c r="C132" s="166"/>
    </row>
    <row r="133" s="146" customFormat="1" customHeight="1" spans="1:3">
      <c r="A133" s="164">
        <v>2011499</v>
      </c>
      <c r="B133" s="165" t="s">
        <v>210</v>
      </c>
      <c r="C133" s="166"/>
    </row>
    <row r="134" s="146" customFormat="1" ht="12.75" customHeight="1" spans="1:4">
      <c r="A134" s="158">
        <v>20123</v>
      </c>
      <c r="B134" s="162" t="s">
        <v>211</v>
      </c>
      <c r="C134" s="173">
        <f>SUM(C135:C140)</f>
        <v>0</v>
      </c>
      <c r="D134" s="161"/>
    </row>
    <row r="135" s="146" customFormat="1" customHeight="1" spans="1:3">
      <c r="A135" s="164">
        <v>2012301</v>
      </c>
      <c r="B135" s="165" t="s">
        <v>132</v>
      </c>
      <c r="C135" s="166"/>
    </row>
    <row r="136" s="146" customFormat="1" customHeight="1" spans="1:3">
      <c r="A136" s="164">
        <v>2012302</v>
      </c>
      <c r="B136" s="165" t="s">
        <v>133</v>
      </c>
      <c r="C136" s="166"/>
    </row>
    <row r="137" s="146" customFormat="1" customHeight="1" spans="1:3">
      <c r="A137" s="164">
        <v>2012303</v>
      </c>
      <c r="B137" s="167" t="s">
        <v>134</v>
      </c>
      <c r="C137" s="166"/>
    </row>
    <row r="138" s="146" customFormat="1" customHeight="1" spans="1:3">
      <c r="A138" s="164">
        <v>2012304</v>
      </c>
      <c r="B138" s="167" t="s">
        <v>212</v>
      </c>
      <c r="C138" s="166"/>
    </row>
    <row r="139" s="146" customFormat="1" customHeight="1" spans="1:3">
      <c r="A139" s="164">
        <v>2012350</v>
      </c>
      <c r="B139" s="167" t="s">
        <v>141</v>
      </c>
      <c r="C139" s="166"/>
    </row>
    <row r="140" s="146" customFormat="1" customHeight="1" spans="1:3">
      <c r="A140" s="164">
        <v>2012399</v>
      </c>
      <c r="B140" s="168" t="s">
        <v>213</v>
      </c>
      <c r="C140" s="166"/>
    </row>
    <row r="141" s="146" customFormat="1" ht="12.75" customHeight="1" spans="1:4">
      <c r="A141" s="158">
        <v>20125</v>
      </c>
      <c r="B141" s="162" t="s">
        <v>214</v>
      </c>
      <c r="C141" s="173">
        <f>SUM(C142:C148)</f>
        <v>0</v>
      </c>
      <c r="D141" s="161"/>
    </row>
    <row r="142" s="146" customFormat="1" customHeight="1" spans="1:3">
      <c r="A142" s="164">
        <v>2012501</v>
      </c>
      <c r="B142" s="165" t="s">
        <v>132</v>
      </c>
      <c r="C142" s="166"/>
    </row>
    <row r="143" s="146" customFormat="1" customHeight="1" spans="1:3">
      <c r="A143" s="164">
        <v>2012502</v>
      </c>
      <c r="B143" s="167" t="s">
        <v>133</v>
      </c>
      <c r="C143" s="166"/>
    </row>
    <row r="144" s="146" customFormat="1" customHeight="1" spans="1:3">
      <c r="A144" s="164">
        <v>2012503</v>
      </c>
      <c r="B144" s="167" t="s">
        <v>134</v>
      </c>
      <c r="C144" s="166"/>
    </row>
    <row r="145" s="146" customFormat="1" customHeight="1" spans="1:3">
      <c r="A145" s="164">
        <v>2012504</v>
      </c>
      <c r="B145" s="167" t="s">
        <v>215</v>
      </c>
      <c r="C145" s="166"/>
    </row>
    <row r="146" s="146" customFormat="1" customHeight="1" spans="1:3">
      <c r="A146" s="164">
        <v>2012505</v>
      </c>
      <c r="B146" s="168" t="s">
        <v>216</v>
      </c>
      <c r="C146" s="166"/>
    </row>
    <row r="147" s="146" customFormat="1" customHeight="1" spans="1:3">
      <c r="A147" s="164">
        <v>2012550</v>
      </c>
      <c r="B147" s="165" t="s">
        <v>141</v>
      </c>
      <c r="C147" s="166"/>
    </row>
    <row r="148" s="146" customFormat="1" customHeight="1" spans="1:3">
      <c r="A148" s="164">
        <v>2012599</v>
      </c>
      <c r="B148" s="165" t="s">
        <v>217</v>
      </c>
      <c r="C148" s="166"/>
    </row>
    <row r="149" s="146" customFormat="1" ht="12.75" customHeight="1" spans="1:4">
      <c r="A149" s="158">
        <v>20126</v>
      </c>
      <c r="B149" s="170" t="s">
        <v>218</v>
      </c>
      <c r="C149" s="173">
        <f>SUM(C150:C154)</f>
        <v>49</v>
      </c>
      <c r="D149" s="161"/>
    </row>
    <row r="150" s="146" customFormat="1" customHeight="1" spans="1:3">
      <c r="A150" s="164">
        <v>2012601</v>
      </c>
      <c r="B150" s="167" t="s">
        <v>132</v>
      </c>
      <c r="C150" s="166"/>
    </row>
    <row r="151" s="146" customFormat="1" customHeight="1" spans="1:3">
      <c r="A151" s="164">
        <v>2012602</v>
      </c>
      <c r="B151" s="167" t="s">
        <v>133</v>
      </c>
      <c r="C151" s="166">
        <v>19</v>
      </c>
    </row>
    <row r="152" s="146" customFormat="1" customHeight="1" spans="1:3">
      <c r="A152" s="164">
        <v>2012603</v>
      </c>
      <c r="B152" s="165" t="s">
        <v>134</v>
      </c>
      <c r="C152" s="166"/>
    </row>
    <row r="153" s="146" customFormat="1" customHeight="1" spans="1:3">
      <c r="A153" s="164">
        <v>2012604</v>
      </c>
      <c r="B153" s="169" t="s">
        <v>219</v>
      </c>
      <c r="C153" s="166"/>
    </row>
    <row r="154" s="146" customFormat="1" customHeight="1" spans="1:3">
      <c r="A154" s="164">
        <v>2012699</v>
      </c>
      <c r="B154" s="165" t="s">
        <v>220</v>
      </c>
      <c r="C154" s="166">
        <v>30</v>
      </c>
    </row>
    <row r="155" s="146" customFormat="1" ht="12.75" customHeight="1" spans="1:4">
      <c r="A155" s="158">
        <v>20128</v>
      </c>
      <c r="B155" s="170" t="s">
        <v>221</v>
      </c>
      <c r="C155" s="173">
        <f>SUM(C156:C161)</f>
        <v>0</v>
      </c>
      <c r="D155" s="161"/>
    </row>
    <row r="156" s="146" customFormat="1" customHeight="1" spans="1:3">
      <c r="A156" s="164">
        <v>2012801</v>
      </c>
      <c r="B156" s="167" t="s">
        <v>132</v>
      </c>
      <c r="C156" s="166"/>
    </row>
    <row r="157" s="146" customFormat="1" customHeight="1" spans="1:3">
      <c r="A157" s="164">
        <v>2012802</v>
      </c>
      <c r="B157" s="167" t="s">
        <v>133</v>
      </c>
      <c r="C157" s="166"/>
    </row>
    <row r="158" s="146" customFormat="1" customHeight="1" spans="1:3">
      <c r="A158" s="164">
        <v>2012803</v>
      </c>
      <c r="B158" s="168" t="s">
        <v>134</v>
      </c>
      <c r="C158" s="166"/>
    </row>
    <row r="159" s="146" customFormat="1" customHeight="1" spans="1:3">
      <c r="A159" s="164">
        <v>2012804</v>
      </c>
      <c r="B159" s="165" t="s">
        <v>146</v>
      </c>
      <c r="C159" s="166"/>
    </row>
    <row r="160" s="146" customFormat="1" customHeight="1" spans="1:3">
      <c r="A160" s="164">
        <v>2012850</v>
      </c>
      <c r="B160" s="165" t="s">
        <v>141</v>
      </c>
      <c r="C160" s="166"/>
    </row>
    <row r="161" s="146" customFormat="1" customHeight="1" spans="1:3">
      <c r="A161" s="164">
        <v>2012899</v>
      </c>
      <c r="B161" s="165" t="s">
        <v>222</v>
      </c>
      <c r="C161" s="166"/>
    </row>
    <row r="162" s="146" customFormat="1" ht="12.75" customHeight="1" spans="1:4">
      <c r="A162" s="158">
        <v>20129</v>
      </c>
      <c r="B162" s="170" t="s">
        <v>223</v>
      </c>
      <c r="C162" s="163">
        <f>SUM(C163:C168)</f>
        <v>0</v>
      </c>
      <c r="D162" s="161"/>
    </row>
    <row r="163" s="146" customFormat="1" customHeight="1" spans="1:3">
      <c r="A163" s="164">
        <v>2012901</v>
      </c>
      <c r="B163" s="167" t="s">
        <v>132</v>
      </c>
      <c r="C163" s="166"/>
    </row>
    <row r="164" s="146" customFormat="1" customHeight="1" spans="1:3">
      <c r="A164" s="164">
        <v>2012902</v>
      </c>
      <c r="B164" s="167" t="s">
        <v>133</v>
      </c>
      <c r="C164" s="166"/>
    </row>
    <row r="165" s="146" customFormat="1" customHeight="1" spans="1:3">
      <c r="A165" s="164">
        <v>2012903</v>
      </c>
      <c r="B165" s="165" t="s">
        <v>134</v>
      </c>
      <c r="C165" s="166"/>
    </row>
    <row r="166" s="146" customFormat="1" customHeight="1" spans="1:3">
      <c r="A166" s="164">
        <v>2012906</v>
      </c>
      <c r="B166" s="165" t="s">
        <v>224</v>
      </c>
      <c r="C166" s="166"/>
    </row>
    <row r="167" s="146" customFormat="1" customHeight="1" spans="1:3">
      <c r="A167" s="164">
        <v>2012950</v>
      </c>
      <c r="B167" s="167" t="s">
        <v>141</v>
      </c>
      <c r="C167" s="166"/>
    </row>
    <row r="168" s="146" customFormat="1" customHeight="1" spans="1:3">
      <c r="A168" s="164">
        <v>2012999</v>
      </c>
      <c r="B168" s="167" t="s">
        <v>225</v>
      </c>
      <c r="C168" s="166"/>
    </row>
    <row r="169" s="146" customFormat="1" customHeight="1" spans="1:4">
      <c r="A169" s="158">
        <v>20131</v>
      </c>
      <c r="B169" s="170" t="s">
        <v>226</v>
      </c>
      <c r="C169" s="173">
        <f>SUM(C170:C175)</f>
        <v>594</v>
      </c>
      <c r="D169" s="161"/>
    </row>
    <row r="170" s="146" customFormat="1" customHeight="1" spans="1:3">
      <c r="A170" s="164">
        <v>2013101</v>
      </c>
      <c r="B170" s="167" t="s">
        <v>132</v>
      </c>
      <c r="C170" s="166">
        <v>47</v>
      </c>
    </row>
    <row r="171" s="146" customFormat="1" customHeight="1" spans="1:3">
      <c r="A171" s="164">
        <v>2013102</v>
      </c>
      <c r="B171" s="165" t="s">
        <v>133</v>
      </c>
      <c r="C171" s="166">
        <v>24</v>
      </c>
    </row>
    <row r="172" s="146" customFormat="1" customHeight="1" spans="1:3">
      <c r="A172" s="164">
        <v>2013103</v>
      </c>
      <c r="B172" s="165" t="s">
        <v>134</v>
      </c>
      <c r="C172" s="166"/>
    </row>
    <row r="173" s="146" customFormat="1" customHeight="1" spans="1:3">
      <c r="A173" s="164">
        <v>2013105</v>
      </c>
      <c r="B173" s="165" t="s">
        <v>227</v>
      </c>
      <c r="C173" s="166"/>
    </row>
    <row r="174" s="146" customFormat="1" customHeight="1" spans="1:3">
      <c r="A174" s="164">
        <v>2013150</v>
      </c>
      <c r="B174" s="167" t="s">
        <v>141</v>
      </c>
      <c r="C174" s="166">
        <v>523</v>
      </c>
    </row>
    <row r="175" s="146" customFormat="1" customHeight="1" spans="1:3">
      <c r="A175" s="164">
        <v>2013199</v>
      </c>
      <c r="B175" s="167" t="s">
        <v>228</v>
      </c>
      <c r="C175" s="166"/>
    </row>
    <row r="176" s="146" customFormat="1" customHeight="1" spans="1:4">
      <c r="A176" s="158">
        <v>20132</v>
      </c>
      <c r="B176" s="170" t="s">
        <v>229</v>
      </c>
      <c r="C176" s="173">
        <f>SUM(C177:C182)</f>
        <v>0</v>
      </c>
      <c r="D176" s="161"/>
    </row>
    <row r="177" s="146" customFormat="1" customHeight="1" spans="1:3">
      <c r="A177" s="164">
        <v>2013201</v>
      </c>
      <c r="B177" s="165" t="s">
        <v>132</v>
      </c>
      <c r="C177" s="166"/>
    </row>
    <row r="178" s="146" customFormat="1" customHeight="1" spans="1:3">
      <c r="A178" s="164">
        <v>2013202</v>
      </c>
      <c r="B178" s="165" t="s">
        <v>133</v>
      </c>
      <c r="C178" s="166"/>
    </row>
    <row r="179" s="146" customFormat="1" customHeight="1" spans="1:3">
      <c r="A179" s="164">
        <v>2013203</v>
      </c>
      <c r="B179" s="165" t="s">
        <v>134</v>
      </c>
      <c r="C179" s="166"/>
    </row>
    <row r="180" s="146" customFormat="1" customHeight="1" spans="1:3">
      <c r="A180" s="164">
        <v>2013204</v>
      </c>
      <c r="B180" s="165" t="s">
        <v>230</v>
      </c>
      <c r="C180" s="166"/>
    </row>
    <row r="181" s="146" customFormat="1" customHeight="1" spans="1:3">
      <c r="A181" s="164">
        <v>2013250</v>
      </c>
      <c r="B181" s="165" t="s">
        <v>141</v>
      </c>
      <c r="C181" s="166"/>
    </row>
    <row r="182" s="146" customFormat="1" customHeight="1" spans="1:3">
      <c r="A182" s="164">
        <v>2013299</v>
      </c>
      <c r="B182" s="167" t="s">
        <v>231</v>
      </c>
      <c r="C182" s="166"/>
    </row>
    <row r="183" s="146" customFormat="1" customHeight="1" spans="1:4">
      <c r="A183" s="158">
        <v>20133</v>
      </c>
      <c r="B183" s="170" t="s">
        <v>232</v>
      </c>
      <c r="C183" s="173">
        <f>SUM(C184:C189)</f>
        <v>136</v>
      </c>
      <c r="D183" s="161"/>
    </row>
    <row r="184" s="146" customFormat="1" customHeight="1" spans="1:3">
      <c r="A184" s="164">
        <v>2013301</v>
      </c>
      <c r="B184" s="168" t="s">
        <v>132</v>
      </c>
      <c r="C184" s="166"/>
    </row>
    <row r="185" s="146" customFormat="1" customHeight="1" spans="1:3">
      <c r="A185" s="164">
        <v>2013302</v>
      </c>
      <c r="B185" s="165" t="s">
        <v>133</v>
      </c>
      <c r="C185" s="166">
        <v>136</v>
      </c>
    </row>
    <row r="186" s="146" customFormat="1" customHeight="1" spans="1:3">
      <c r="A186" s="164">
        <v>2013303</v>
      </c>
      <c r="B186" s="165" t="s">
        <v>134</v>
      </c>
      <c r="C186" s="166"/>
    </row>
    <row r="187" s="146" customFormat="1" customHeight="1" spans="1:3">
      <c r="A187" s="164">
        <v>2013304</v>
      </c>
      <c r="B187" s="165" t="s">
        <v>233</v>
      </c>
      <c r="C187" s="166"/>
    </row>
    <row r="188" s="146" customFormat="1" customHeight="1" spans="1:3">
      <c r="A188" s="164">
        <v>2013350</v>
      </c>
      <c r="B188" s="165" t="s">
        <v>141</v>
      </c>
      <c r="C188" s="166"/>
    </row>
    <row r="189" s="146" customFormat="1" customHeight="1" spans="1:3">
      <c r="A189" s="164">
        <v>2013399</v>
      </c>
      <c r="B189" s="167" t="s">
        <v>234</v>
      </c>
      <c r="C189" s="166"/>
    </row>
    <row r="190" s="146" customFormat="1" customHeight="1" spans="1:4">
      <c r="A190" s="158">
        <v>20134</v>
      </c>
      <c r="B190" s="170" t="s">
        <v>235</v>
      </c>
      <c r="C190" s="173">
        <f>SUM(C191:C197)</f>
        <v>0</v>
      </c>
      <c r="D190" s="161"/>
    </row>
    <row r="191" s="146" customFormat="1" customHeight="1" spans="1:3">
      <c r="A191" s="164">
        <v>2013401</v>
      </c>
      <c r="B191" s="167" t="s">
        <v>132</v>
      </c>
      <c r="C191" s="166"/>
    </row>
    <row r="192" s="146" customFormat="1" customHeight="1" spans="1:3">
      <c r="A192" s="164">
        <v>2013402</v>
      </c>
      <c r="B192" s="165" t="s">
        <v>133</v>
      </c>
      <c r="C192" s="166"/>
    </row>
    <row r="193" s="146" customFormat="1" customHeight="1" spans="1:3">
      <c r="A193" s="164">
        <v>2013403</v>
      </c>
      <c r="B193" s="165" t="s">
        <v>134</v>
      </c>
      <c r="C193" s="166"/>
    </row>
    <row r="194" s="146" customFormat="1" customHeight="1" spans="1:3">
      <c r="A194" s="164">
        <v>2013404</v>
      </c>
      <c r="B194" s="165" t="s">
        <v>236</v>
      </c>
      <c r="C194" s="166"/>
    </row>
    <row r="195" s="146" customFormat="1" customHeight="1" spans="1:3">
      <c r="A195" s="164">
        <v>2013405</v>
      </c>
      <c r="B195" s="165" t="s">
        <v>237</v>
      </c>
      <c r="C195" s="166"/>
    </row>
    <row r="196" s="146" customFormat="1" customHeight="1" spans="1:3">
      <c r="A196" s="164">
        <v>2013450</v>
      </c>
      <c r="B196" s="165" t="s">
        <v>141</v>
      </c>
      <c r="C196" s="166"/>
    </row>
    <row r="197" s="146" customFormat="1" customHeight="1" spans="1:3">
      <c r="A197" s="164">
        <v>2013499</v>
      </c>
      <c r="B197" s="167" t="s">
        <v>238</v>
      </c>
      <c r="C197" s="166"/>
    </row>
    <row r="198" s="146" customFormat="1" customHeight="1" spans="1:4">
      <c r="A198" s="158">
        <v>20135</v>
      </c>
      <c r="B198" s="170" t="s">
        <v>239</v>
      </c>
      <c r="C198" s="173">
        <f>SUM(C199:C203)</f>
        <v>0</v>
      </c>
      <c r="D198" s="161"/>
    </row>
    <row r="199" s="146" customFormat="1" customHeight="1" spans="1:3">
      <c r="A199" s="164">
        <v>2013501</v>
      </c>
      <c r="B199" s="167" t="s">
        <v>132</v>
      </c>
      <c r="C199" s="166"/>
    </row>
    <row r="200" s="146" customFormat="1" customHeight="1" spans="1:3">
      <c r="A200" s="164">
        <v>2013502</v>
      </c>
      <c r="B200" s="168" t="s">
        <v>133</v>
      </c>
      <c r="C200" s="166"/>
    </row>
    <row r="201" s="146" customFormat="1" customHeight="1" spans="1:3">
      <c r="A201" s="164">
        <v>2013503</v>
      </c>
      <c r="B201" s="165" t="s">
        <v>134</v>
      </c>
      <c r="C201" s="166"/>
    </row>
    <row r="202" s="146" customFormat="1" customHeight="1" spans="1:3">
      <c r="A202" s="164">
        <v>2013550</v>
      </c>
      <c r="B202" s="165" t="s">
        <v>141</v>
      </c>
      <c r="C202" s="166"/>
    </row>
    <row r="203" s="146" customFormat="1" customHeight="1" spans="1:3">
      <c r="A203" s="164">
        <v>2013599</v>
      </c>
      <c r="B203" s="165" t="s">
        <v>240</v>
      </c>
      <c r="C203" s="166"/>
    </row>
    <row r="204" s="146" customFormat="1" customHeight="1" spans="1:4">
      <c r="A204" s="158">
        <v>20136</v>
      </c>
      <c r="B204" s="170" t="s">
        <v>241</v>
      </c>
      <c r="C204" s="173">
        <f>SUM(C205:C209)</f>
        <v>0</v>
      </c>
      <c r="D204" s="161"/>
    </row>
    <row r="205" s="146" customFormat="1" customHeight="1" spans="1:3">
      <c r="A205" s="164">
        <v>2013601</v>
      </c>
      <c r="B205" s="167" t="s">
        <v>132</v>
      </c>
      <c r="C205" s="166"/>
    </row>
    <row r="206" s="146" customFormat="1" customHeight="1" spans="1:3">
      <c r="A206" s="164">
        <v>2013602</v>
      </c>
      <c r="B206" s="167" t="s">
        <v>133</v>
      </c>
      <c r="C206" s="166"/>
    </row>
    <row r="207" s="146" customFormat="1" customHeight="1" spans="1:3">
      <c r="A207" s="164">
        <v>2013603</v>
      </c>
      <c r="B207" s="165" t="s">
        <v>134</v>
      </c>
      <c r="C207" s="166"/>
    </row>
    <row r="208" s="146" customFormat="1" customHeight="1" spans="1:3">
      <c r="A208" s="164">
        <v>2013650</v>
      </c>
      <c r="B208" s="165" t="s">
        <v>141</v>
      </c>
      <c r="C208" s="166"/>
    </row>
    <row r="209" s="146" customFormat="1" customHeight="1" spans="1:3">
      <c r="A209" s="164">
        <v>2013699</v>
      </c>
      <c r="B209" s="165" t="s">
        <v>242</v>
      </c>
      <c r="C209" s="166"/>
    </row>
    <row r="210" s="146" customFormat="1" customHeight="1" spans="1:4">
      <c r="A210" s="158">
        <v>20137</v>
      </c>
      <c r="B210" s="162" t="s">
        <v>243</v>
      </c>
      <c r="C210" s="173">
        <f>SUM(C211:C216)</f>
        <v>0</v>
      </c>
      <c r="D210" s="161"/>
    </row>
    <row r="211" s="146" customFormat="1" customHeight="1" spans="1:3">
      <c r="A211" s="164">
        <v>2013701</v>
      </c>
      <c r="B211" s="165" t="s">
        <v>132</v>
      </c>
      <c r="C211" s="166"/>
    </row>
    <row r="212" s="146" customFormat="1" customHeight="1" spans="1:3">
      <c r="A212" s="164">
        <v>2013702</v>
      </c>
      <c r="B212" s="165" t="s">
        <v>133</v>
      </c>
      <c r="C212" s="166"/>
    </row>
    <row r="213" s="146" customFormat="1" customHeight="1" spans="1:3">
      <c r="A213" s="164">
        <v>2013703</v>
      </c>
      <c r="B213" s="165" t="s">
        <v>134</v>
      </c>
      <c r="C213" s="166"/>
    </row>
    <row r="214" s="146" customFormat="1" customHeight="1" spans="1:3">
      <c r="A214" s="164">
        <v>2013704</v>
      </c>
      <c r="B214" s="165" t="s">
        <v>244</v>
      </c>
      <c r="C214" s="166"/>
    </row>
    <row r="215" s="146" customFormat="1" customHeight="1" spans="1:3">
      <c r="A215" s="164">
        <v>2013750</v>
      </c>
      <c r="B215" s="165" t="s">
        <v>141</v>
      </c>
      <c r="C215" s="166"/>
    </row>
    <row r="216" s="146" customFormat="1" customHeight="1" spans="1:3">
      <c r="A216" s="164">
        <v>2013799</v>
      </c>
      <c r="B216" s="165" t="s">
        <v>245</v>
      </c>
      <c r="C216" s="166"/>
    </row>
    <row r="217" s="146" customFormat="1" customHeight="1" spans="1:4">
      <c r="A217" s="158">
        <v>20138</v>
      </c>
      <c r="B217" s="162" t="s">
        <v>246</v>
      </c>
      <c r="C217" s="173">
        <f>SUM(C218:C231)</f>
        <v>0</v>
      </c>
      <c r="D217" s="161"/>
    </row>
    <row r="218" s="146" customFormat="1" customHeight="1" spans="1:3">
      <c r="A218" s="164">
        <v>2013801</v>
      </c>
      <c r="B218" s="165" t="s">
        <v>132</v>
      </c>
      <c r="C218" s="166"/>
    </row>
    <row r="219" s="146" customFormat="1" customHeight="1" spans="1:3">
      <c r="A219" s="164">
        <v>2013802</v>
      </c>
      <c r="B219" s="165" t="s">
        <v>133</v>
      </c>
      <c r="C219" s="166"/>
    </row>
    <row r="220" s="146" customFormat="1" customHeight="1" spans="1:3">
      <c r="A220" s="164">
        <v>2013803</v>
      </c>
      <c r="B220" s="165" t="s">
        <v>134</v>
      </c>
      <c r="C220" s="166"/>
    </row>
    <row r="221" s="146" customFormat="1" customHeight="1" spans="1:3">
      <c r="A221" s="164">
        <v>2013804</v>
      </c>
      <c r="B221" s="165" t="s">
        <v>247</v>
      </c>
      <c r="C221" s="166"/>
    </row>
    <row r="222" s="146" customFormat="1" customHeight="1" spans="1:3">
      <c r="A222" s="164">
        <v>2013805</v>
      </c>
      <c r="B222" s="165" t="s">
        <v>248</v>
      </c>
      <c r="C222" s="166"/>
    </row>
    <row r="223" s="146" customFormat="1" customHeight="1" spans="1:3">
      <c r="A223" s="164">
        <v>2013808</v>
      </c>
      <c r="B223" s="165" t="s">
        <v>173</v>
      </c>
      <c r="C223" s="166"/>
    </row>
    <row r="224" s="146" customFormat="1" customHeight="1" spans="1:3">
      <c r="A224" s="164">
        <v>2013810</v>
      </c>
      <c r="B224" s="165" t="s">
        <v>249</v>
      </c>
      <c r="C224" s="166"/>
    </row>
    <row r="225" s="146" customFormat="1" customHeight="1" spans="1:3">
      <c r="A225" s="164">
        <v>2013812</v>
      </c>
      <c r="B225" s="165" t="s">
        <v>250</v>
      </c>
      <c r="C225" s="166"/>
    </row>
    <row r="226" s="146" customFormat="1" customHeight="1" spans="1:3">
      <c r="A226" s="164">
        <v>2013813</v>
      </c>
      <c r="B226" s="165" t="s">
        <v>251</v>
      </c>
      <c r="C226" s="166"/>
    </row>
    <row r="227" s="146" customFormat="1" customHeight="1" spans="1:3">
      <c r="A227" s="164">
        <v>2013814</v>
      </c>
      <c r="B227" s="165" t="s">
        <v>252</v>
      </c>
      <c r="C227" s="166"/>
    </row>
    <row r="228" s="146" customFormat="1" customHeight="1" spans="1:3">
      <c r="A228" s="164">
        <v>2013815</v>
      </c>
      <c r="B228" s="165" t="s">
        <v>253</v>
      </c>
      <c r="C228" s="166"/>
    </row>
    <row r="229" s="146" customFormat="1" customHeight="1" spans="1:3">
      <c r="A229" s="164">
        <v>2013816</v>
      </c>
      <c r="B229" s="165" t="s">
        <v>254</v>
      </c>
      <c r="C229" s="166"/>
    </row>
    <row r="230" s="146" customFormat="1" customHeight="1" spans="1:3">
      <c r="A230" s="164">
        <v>2013850</v>
      </c>
      <c r="B230" s="165" t="s">
        <v>141</v>
      </c>
      <c r="C230" s="166"/>
    </row>
    <row r="231" s="146" customFormat="1" customHeight="1" spans="1:3">
      <c r="A231" s="164">
        <v>2013899</v>
      </c>
      <c r="B231" s="165" t="s">
        <v>255</v>
      </c>
      <c r="C231" s="166"/>
    </row>
    <row r="232" s="146" customFormat="1" customHeight="1" spans="1:4">
      <c r="A232" s="158">
        <v>20199</v>
      </c>
      <c r="B232" s="162" t="s">
        <v>256</v>
      </c>
      <c r="C232" s="173">
        <f>SUM(C233:C234)</f>
        <v>0</v>
      </c>
      <c r="D232" s="161"/>
    </row>
    <row r="233" s="146" customFormat="1" customHeight="1" spans="1:3">
      <c r="A233" s="164">
        <v>2019901</v>
      </c>
      <c r="B233" s="167" t="s">
        <v>257</v>
      </c>
      <c r="C233" s="166"/>
    </row>
    <row r="234" s="146" customFormat="1" customHeight="1" spans="1:3">
      <c r="A234" s="164">
        <v>2019999</v>
      </c>
      <c r="B234" s="167" t="s">
        <v>258</v>
      </c>
      <c r="C234" s="166"/>
    </row>
    <row r="235" s="146" customFormat="1" customHeight="1" spans="1:4">
      <c r="A235" s="158">
        <v>202</v>
      </c>
      <c r="B235" s="159" t="s">
        <v>259</v>
      </c>
      <c r="C235" s="160">
        <f>C236+C241+C243</f>
        <v>0</v>
      </c>
      <c r="D235" s="161"/>
    </row>
    <row r="236" s="146" customFormat="1" customHeight="1" spans="1:4">
      <c r="A236" s="158">
        <v>20205</v>
      </c>
      <c r="B236" s="162" t="s">
        <v>260</v>
      </c>
      <c r="C236" s="163">
        <f>SUM(C237:C240)</f>
        <v>0</v>
      </c>
      <c r="D236" s="161"/>
    </row>
    <row r="237" s="146" customFormat="1" customHeight="1" spans="1:3">
      <c r="A237" s="164">
        <v>2020503</v>
      </c>
      <c r="B237" s="165" t="s">
        <v>261</v>
      </c>
      <c r="C237" s="160"/>
    </row>
    <row r="238" s="146" customFormat="1" customHeight="1" spans="1:3">
      <c r="A238" s="164">
        <v>2020504</v>
      </c>
      <c r="B238" s="165" t="s">
        <v>262</v>
      </c>
      <c r="C238" s="160"/>
    </row>
    <row r="239" s="146" customFormat="1" customHeight="1" spans="1:3">
      <c r="A239" s="164">
        <v>2020505</v>
      </c>
      <c r="B239" s="165" t="s">
        <v>263</v>
      </c>
      <c r="C239" s="160"/>
    </row>
    <row r="240" s="146" customFormat="1" customHeight="1" spans="1:3">
      <c r="A240" s="164">
        <v>2020599</v>
      </c>
      <c r="B240" s="165" t="s">
        <v>264</v>
      </c>
      <c r="C240" s="160"/>
    </row>
    <row r="241" s="146" customFormat="1" customHeight="1" spans="1:4">
      <c r="A241" s="158">
        <v>20206</v>
      </c>
      <c r="B241" s="162" t="s">
        <v>265</v>
      </c>
      <c r="C241" s="163">
        <f>SUM(C242)</f>
        <v>0</v>
      </c>
      <c r="D241" s="161"/>
    </row>
    <row r="242" s="146" customFormat="1" customHeight="1" spans="1:3">
      <c r="A242" s="164">
        <v>2020601</v>
      </c>
      <c r="B242" s="165" t="s">
        <v>266</v>
      </c>
      <c r="C242" s="160"/>
    </row>
    <row r="243" s="146" customFormat="1" customHeight="1" spans="1:4">
      <c r="A243" s="158">
        <v>20299</v>
      </c>
      <c r="B243" s="162" t="s">
        <v>267</v>
      </c>
      <c r="C243" s="163">
        <f>SUM(C244)</f>
        <v>0</v>
      </c>
      <c r="D243" s="161"/>
    </row>
    <row r="244" s="146" customFormat="1" customHeight="1" spans="1:3">
      <c r="A244" s="164">
        <v>2029999</v>
      </c>
      <c r="B244" s="165" t="s">
        <v>268</v>
      </c>
      <c r="C244" s="160"/>
    </row>
    <row r="245" s="146" customFormat="1" customHeight="1" spans="1:4">
      <c r="A245" s="158">
        <v>203</v>
      </c>
      <c r="B245" s="159" t="s">
        <v>269</v>
      </c>
      <c r="C245" s="160">
        <f>C246+C250+C252+C254+C262</f>
        <v>0</v>
      </c>
      <c r="D245" s="161"/>
    </row>
    <row r="246" s="146" customFormat="1" customHeight="1" spans="1:4">
      <c r="A246" s="158">
        <v>20301</v>
      </c>
      <c r="B246" s="159" t="s">
        <v>270</v>
      </c>
      <c r="C246" s="163">
        <f>SUM(C247:C249)</f>
        <v>0</v>
      </c>
      <c r="D246" s="161"/>
    </row>
    <row r="247" s="146" customFormat="1" customHeight="1" spans="1:3">
      <c r="A247" s="164">
        <v>2030101</v>
      </c>
      <c r="B247" s="168" t="s">
        <v>271</v>
      </c>
      <c r="C247" s="160"/>
    </row>
    <row r="248" s="146" customFormat="1" customHeight="1" spans="1:3">
      <c r="A248" s="164">
        <v>2030102</v>
      </c>
      <c r="B248" s="168" t="s">
        <v>272</v>
      </c>
      <c r="C248" s="160"/>
    </row>
    <row r="249" s="146" customFormat="1" customHeight="1" spans="1:3">
      <c r="A249" s="164">
        <v>2030199</v>
      </c>
      <c r="B249" s="168" t="s">
        <v>273</v>
      </c>
      <c r="C249" s="160"/>
    </row>
    <row r="250" s="146" customFormat="1" customHeight="1" spans="1:4">
      <c r="A250" s="158">
        <v>20304</v>
      </c>
      <c r="B250" s="159" t="s">
        <v>274</v>
      </c>
      <c r="C250" s="163">
        <f>SUM(C251)</f>
        <v>0</v>
      </c>
      <c r="D250" s="161"/>
    </row>
    <row r="251" s="146" customFormat="1" customHeight="1" spans="1:3">
      <c r="A251" s="164">
        <v>2030401</v>
      </c>
      <c r="B251" s="168" t="s">
        <v>275</v>
      </c>
      <c r="C251" s="160"/>
    </row>
    <row r="252" s="146" customFormat="1" customHeight="1" spans="1:4">
      <c r="A252" s="158">
        <v>20305</v>
      </c>
      <c r="B252" s="159" t="s">
        <v>276</v>
      </c>
      <c r="C252" s="163">
        <f>SUM(C253)</f>
        <v>0</v>
      </c>
      <c r="D252" s="161"/>
    </row>
    <row r="253" s="146" customFormat="1" customHeight="1" spans="1:3">
      <c r="A253" s="164">
        <v>2030501</v>
      </c>
      <c r="B253" s="168" t="s">
        <v>277</v>
      </c>
      <c r="C253" s="160"/>
    </row>
    <row r="254" s="146" customFormat="1" customHeight="1" spans="1:4">
      <c r="A254" s="158">
        <v>20306</v>
      </c>
      <c r="B254" s="170" t="s">
        <v>278</v>
      </c>
      <c r="C254" s="163">
        <f>SUM(C255:C261)</f>
        <v>0</v>
      </c>
      <c r="D254" s="161"/>
    </row>
    <row r="255" s="146" customFormat="1" customHeight="1" spans="1:3">
      <c r="A255" s="164">
        <v>2030601</v>
      </c>
      <c r="B255" s="167" t="s">
        <v>279</v>
      </c>
      <c r="C255" s="160"/>
    </row>
    <row r="256" s="146" customFormat="1" customHeight="1" spans="1:3">
      <c r="A256" s="164">
        <v>2030602</v>
      </c>
      <c r="B256" s="165" t="s">
        <v>280</v>
      </c>
      <c r="C256" s="160"/>
    </row>
    <row r="257" s="146" customFormat="1" customHeight="1" spans="1:3">
      <c r="A257" s="164">
        <v>2030603</v>
      </c>
      <c r="B257" s="165" t="s">
        <v>281</v>
      </c>
      <c r="C257" s="160"/>
    </row>
    <row r="258" s="146" customFormat="1" customHeight="1" spans="1:3">
      <c r="A258" s="164">
        <v>2030604</v>
      </c>
      <c r="B258" s="165" t="s">
        <v>282</v>
      </c>
      <c r="C258" s="160"/>
    </row>
    <row r="259" s="146" customFormat="1" customHeight="1" spans="1:3">
      <c r="A259" s="164">
        <v>2030607</v>
      </c>
      <c r="B259" s="167" t="s">
        <v>283</v>
      </c>
      <c r="C259" s="160"/>
    </row>
    <row r="260" s="146" customFormat="1" customHeight="1" spans="1:3">
      <c r="A260" s="164">
        <v>2030608</v>
      </c>
      <c r="B260" s="167" t="s">
        <v>284</v>
      </c>
      <c r="C260" s="160"/>
    </row>
    <row r="261" s="146" customFormat="1" customHeight="1" spans="1:3">
      <c r="A261" s="164">
        <v>2030699</v>
      </c>
      <c r="B261" s="167" t="s">
        <v>285</v>
      </c>
      <c r="C261" s="160"/>
    </row>
    <row r="262" s="146" customFormat="1" customHeight="1" spans="1:4">
      <c r="A262" s="158">
        <v>20399</v>
      </c>
      <c r="B262" s="170" t="s">
        <v>286</v>
      </c>
      <c r="C262" s="163">
        <f>SUM(C263)</f>
        <v>0</v>
      </c>
      <c r="D262" s="161"/>
    </row>
    <row r="263" s="146" customFormat="1" customHeight="1" spans="1:3">
      <c r="A263" s="164">
        <v>2039999</v>
      </c>
      <c r="B263" s="167" t="s">
        <v>287</v>
      </c>
      <c r="C263" s="160"/>
    </row>
    <row r="264" s="146" customFormat="1" customHeight="1" spans="1:4">
      <c r="A264" s="158"/>
      <c r="B264" s="159" t="s">
        <v>288</v>
      </c>
      <c r="C264" s="160">
        <f>C265+C267</f>
        <v>1740</v>
      </c>
      <c r="D264" s="161"/>
    </row>
    <row r="265" s="146" customFormat="1" customHeight="1" spans="1:4">
      <c r="A265" s="158"/>
      <c r="B265" s="170" t="s">
        <v>289</v>
      </c>
      <c r="C265" s="163">
        <f>SUM(C266:C266)</f>
        <v>1736</v>
      </c>
      <c r="D265" s="161"/>
    </row>
    <row r="266" s="146" customFormat="1" customHeight="1" spans="1:3">
      <c r="A266" s="164"/>
      <c r="B266" s="167" t="s">
        <v>290</v>
      </c>
      <c r="C266" s="160">
        <v>1736</v>
      </c>
    </row>
    <row r="267" s="146" customFormat="1" customHeight="1" spans="1:4">
      <c r="A267" s="158"/>
      <c r="B267" s="159" t="s">
        <v>289</v>
      </c>
      <c r="C267" s="163">
        <f>SUM(C268:C268)</f>
        <v>4</v>
      </c>
      <c r="D267" s="161"/>
    </row>
    <row r="268" s="146" customFormat="1" customHeight="1" spans="1:3">
      <c r="A268" s="164"/>
      <c r="B268" s="165" t="s">
        <v>290</v>
      </c>
      <c r="C268" s="160">
        <v>4</v>
      </c>
    </row>
    <row r="269" s="146" customFormat="1" customHeight="1" spans="1:4">
      <c r="A269" s="158">
        <v>205</v>
      </c>
      <c r="B269" s="159" t="s">
        <v>291</v>
      </c>
      <c r="C269" s="160">
        <f>C270+C275+C282+C288+C294+C298+C302+C306+C312+C319</f>
        <v>48</v>
      </c>
      <c r="D269" s="161"/>
    </row>
    <row r="270" s="146" customFormat="1" customHeight="1" spans="1:4">
      <c r="A270" s="158">
        <v>20501</v>
      </c>
      <c r="B270" s="170" t="s">
        <v>292</v>
      </c>
      <c r="C270" s="163">
        <f>SUM(C271:C274)</f>
        <v>0</v>
      </c>
      <c r="D270" s="161"/>
    </row>
    <row r="271" s="146" customFormat="1" customHeight="1" spans="1:3">
      <c r="A271" s="164">
        <v>2050101</v>
      </c>
      <c r="B271" s="165" t="s">
        <v>132</v>
      </c>
      <c r="C271" s="160"/>
    </row>
    <row r="272" s="146" customFormat="1" customHeight="1" spans="1:3">
      <c r="A272" s="164">
        <v>2050102</v>
      </c>
      <c r="B272" s="165" t="s">
        <v>133</v>
      </c>
      <c r="C272" s="160"/>
    </row>
    <row r="273" s="146" customFormat="1" customHeight="1" spans="1:3">
      <c r="A273" s="164">
        <v>2050103</v>
      </c>
      <c r="B273" s="165" t="s">
        <v>134</v>
      </c>
      <c r="C273" s="160"/>
    </row>
    <row r="274" s="146" customFormat="1" customHeight="1" spans="1:3">
      <c r="A274" s="164">
        <v>2050199</v>
      </c>
      <c r="B274" s="172" t="s">
        <v>293</v>
      </c>
      <c r="C274" s="160"/>
    </row>
    <row r="275" s="146" customFormat="1" customHeight="1" spans="1:4">
      <c r="A275" s="158">
        <v>20502</v>
      </c>
      <c r="B275" s="162" t="s">
        <v>294</v>
      </c>
      <c r="C275" s="163">
        <f>SUM(C276:C281)</f>
        <v>0</v>
      </c>
      <c r="D275" s="161"/>
    </row>
    <row r="276" s="146" customFormat="1" customHeight="1" spans="1:3">
      <c r="A276" s="164">
        <v>2050201</v>
      </c>
      <c r="B276" s="165" t="s">
        <v>295</v>
      </c>
      <c r="C276" s="160"/>
    </row>
    <row r="277" s="146" customFormat="1" customHeight="1" spans="1:3">
      <c r="A277" s="164">
        <v>2050202</v>
      </c>
      <c r="B277" s="165" t="s">
        <v>296</v>
      </c>
      <c r="C277" s="160"/>
    </row>
    <row r="278" s="146" customFormat="1" customHeight="1" spans="1:3">
      <c r="A278" s="164">
        <v>2050203</v>
      </c>
      <c r="B278" s="167" t="s">
        <v>297</v>
      </c>
      <c r="C278" s="160"/>
    </row>
    <row r="279" s="146" customFormat="1" customHeight="1" spans="1:3">
      <c r="A279" s="164">
        <v>2050204</v>
      </c>
      <c r="B279" s="167" t="s">
        <v>298</v>
      </c>
      <c r="C279" s="160"/>
    </row>
    <row r="280" s="146" customFormat="1" customHeight="1" spans="1:3">
      <c r="A280" s="164">
        <v>2050205</v>
      </c>
      <c r="B280" s="167" t="s">
        <v>299</v>
      </c>
      <c r="C280" s="160"/>
    </row>
    <row r="281" s="146" customFormat="1" customHeight="1" spans="1:3">
      <c r="A281" s="164">
        <v>2050299</v>
      </c>
      <c r="B281" s="165" t="s">
        <v>300</v>
      </c>
      <c r="C281" s="160"/>
    </row>
    <row r="282" s="146" customFormat="1" customHeight="1" spans="1:4">
      <c r="A282" s="158">
        <v>20503</v>
      </c>
      <c r="B282" s="162" t="s">
        <v>301</v>
      </c>
      <c r="C282" s="163">
        <f>SUM(C283:C287)</f>
        <v>0</v>
      </c>
      <c r="D282" s="161"/>
    </row>
    <row r="283" s="146" customFormat="1" customHeight="1" spans="1:3">
      <c r="A283" s="164">
        <v>2050301</v>
      </c>
      <c r="B283" s="165" t="s">
        <v>302</v>
      </c>
      <c r="C283" s="160"/>
    </row>
    <row r="284" s="146" customFormat="1" customHeight="1" spans="1:3">
      <c r="A284" s="164">
        <v>2050302</v>
      </c>
      <c r="B284" s="165" t="s">
        <v>303</v>
      </c>
      <c r="C284" s="160"/>
    </row>
    <row r="285" s="146" customFormat="1" customHeight="1" spans="1:3">
      <c r="A285" s="164">
        <v>2050303</v>
      </c>
      <c r="B285" s="165" t="s">
        <v>304</v>
      </c>
      <c r="C285" s="160"/>
    </row>
    <row r="286" s="146" customFormat="1" customHeight="1" spans="1:3">
      <c r="A286" s="164">
        <v>2050305</v>
      </c>
      <c r="B286" s="167" t="s">
        <v>305</v>
      </c>
      <c r="C286" s="160"/>
    </row>
    <row r="287" s="146" customFormat="1" customHeight="1" spans="1:3">
      <c r="A287" s="164">
        <v>2050399</v>
      </c>
      <c r="B287" s="167" t="s">
        <v>306</v>
      </c>
      <c r="C287" s="160"/>
    </row>
    <row r="288" s="146" customFormat="1" customHeight="1" spans="1:4">
      <c r="A288" s="158">
        <v>20504</v>
      </c>
      <c r="B288" s="159" t="s">
        <v>307</v>
      </c>
      <c r="C288" s="163">
        <f>SUM(C289:C293)</f>
        <v>0</v>
      </c>
      <c r="D288" s="161"/>
    </row>
    <row r="289" s="146" customFormat="1" customHeight="1" spans="1:3">
      <c r="A289" s="164">
        <v>2050401</v>
      </c>
      <c r="B289" s="165" t="s">
        <v>308</v>
      </c>
      <c r="C289" s="160"/>
    </row>
    <row r="290" s="146" customFormat="1" customHeight="1" spans="1:3">
      <c r="A290" s="164">
        <v>2050402</v>
      </c>
      <c r="B290" s="165" t="s">
        <v>309</v>
      </c>
      <c r="C290" s="160"/>
    </row>
    <row r="291" s="146" customFormat="1" customHeight="1" spans="1:3">
      <c r="A291" s="164">
        <v>2050403</v>
      </c>
      <c r="B291" s="165" t="s">
        <v>310</v>
      </c>
      <c r="C291" s="160"/>
    </row>
    <row r="292" s="146" customFormat="1" customHeight="1" spans="1:3">
      <c r="A292" s="164">
        <v>2050404</v>
      </c>
      <c r="B292" s="167" t="s">
        <v>311</v>
      </c>
      <c r="C292" s="160"/>
    </row>
    <row r="293" s="146" customFormat="1" customHeight="1" spans="1:3">
      <c r="A293" s="164">
        <v>2050499</v>
      </c>
      <c r="B293" s="167" t="s">
        <v>312</v>
      </c>
      <c r="C293" s="160"/>
    </row>
    <row r="294" s="146" customFormat="1" customHeight="1" spans="1:4">
      <c r="A294" s="158">
        <v>20505</v>
      </c>
      <c r="B294" s="170" t="s">
        <v>313</v>
      </c>
      <c r="C294" s="163">
        <f>SUM(C295:C297)</f>
        <v>0</v>
      </c>
      <c r="D294" s="161"/>
    </row>
    <row r="295" s="146" customFormat="1" customHeight="1" spans="1:3">
      <c r="A295" s="164">
        <v>2050501</v>
      </c>
      <c r="B295" s="165" t="s">
        <v>314</v>
      </c>
      <c r="C295" s="160"/>
    </row>
    <row r="296" s="146" customFormat="1" customHeight="1" spans="1:3">
      <c r="A296" s="164">
        <v>2050502</v>
      </c>
      <c r="B296" s="165" t="s">
        <v>315</v>
      </c>
      <c r="C296" s="160"/>
    </row>
    <row r="297" s="146" customFormat="1" customHeight="1" spans="1:3">
      <c r="A297" s="164">
        <v>2050599</v>
      </c>
      <c r="B297" s="165" t="s">
        <v>316</v>
      </c>
      <c r="C297" s="160"/>
    </row>
    <row r="298" s="146" customFormat="1" customHeight="1" spans="1:4">
      <c r="A298" s="158">
        <v>20506</v>
      </c>
      <c r="B298" s="170" t="s">
        <v>317</v>
      </c>
      <c r="C298" s="163">
        <f>SUM(C299:C301)</f>
        <v>0</v>
      </c>
      <c r="D298" s="161"/>
    </row>
    <row r="299" s="146" customFormat="1" customHeight="1" spans="1:3">
      <c r="A299" s="164">
        <v>2050601</v>
      </c>
      <c r="B299" s="167" t="s">
        <v>318</v>
      </c>
      <c r="C299" s="160"/>
    </row>
    <row r="300" s="146" customFormat="1" customHeight="1" spans="1:3">
      <c r="A300" s="164">
        <v>2050602</v>
      </c>
      <c r="B300" s="167" t="s">
        <v>319</v>
      </c>
      <c r="C300" s="160"/>
    </row>
    <row r="301" s="146" customFormat="1" customHeight="1" spans="1:3">
      <c r="A301" s="164">
        <v>2050699</v>
      </c>
      <c r="B301" s="168" t="s">
        <v>320</v>
      </c>
      <c r="C301" s="160"/>
    </row>
    <row r="302" s="146" customFormat="1" customHeight="1" spans="1:4">
      <c r="A302" s="158">
        <v>20507</v>
      </c>
      <c r="B302" s="162" t="s">
        <v>321</v>
      </c>
      <c r="C302" s="163">
        <f>SUM(C303:C305)</f>
        <v>0</v>
      </c>
      <c r="D302" s="161"/>
    </row>
    <row r="303" s="146" customFormat="1" customHeight="1" spans="1:3">
      <c r="A303" s="164">
        <v>2050701</v>
      </c>
      <c r="B303" s="165" t="s">
        <v>322</v>
      </c>
      <c r="C303" s="160"/>
    </row>
    <row r="304" s="146" customFormat="1" customHeight="1" spans="1:3">
      <c r="A304" s="164">
        <v>2050702</v>
      </c>
      <c r="B304" s="165" t="s">
        <v>323</v>
      </c>
      <c r="C304" s="160"/>
    </row>
    <row r="305" s="146" customFormat="1" customHeight="1" spans="1:3">
      <c r="A305" s="164">
        <v>2050799</v>
      </c>
      <c r="B305" s="167" t="s">
        <v>324</v>
      </c>
      <c r="C305" s="160"/>
    </row>
    <row r="306" s="146" customFormat="1" customHeight="1" spans="1:4">
      <c r="A306" s="158">
        <v>20508</v>
      </c>
      <c r="B306" s="170" t="s">
        <v>325</v>
      </c>
      <c r="C306" s="163">
        <f>SUM(C307:C311)</f>
        <v>48</v>
      </c>
      <c r="D306" s="161"/>
    </row>
    <row r="307" s="146" customFormat="1" customHeight="1" spans="1:3">
      <c r="A307" s="164">
        <v>2050801</v>
      </c>
      <c r="B307" s="167" t="s">
        <v>326</v>
      </c>
      <c r="C307" s="160"/>
    </row>
    <row r="308" s="146" customFormat="1" customHeight="1" spans="1:3">
      <c r="A308" s="164">
        <v>2050802</v>
      </c>
      <c r="B308" s="165" t="s">
        <v>327</v>
      </c>
      <c r="C308" s="160"/>
    </row>
    <row r="309" s="146" customFormat="1" customHeight="1" spans="1:3">
      <c r="A309" s="164">
        <v>2050803</v>
      </c>
      <c r="B309" s="165" t="s">
        <v>328</v>
      </c>
      <c r="C309" s="160">
        <v>48</v>
      </c>
    </row>
    <row r="310" s="146" customFormat="1" customHeight="1" spans="1:3">
      <c r="A310" s="164">
        <v>2050804</v>
      </c>
      <c r="B310" s="165" t="s">
        <v>329</v>
      </c>
      <c r="C310" s="160"/>
    </row>
    <row r="311" s="146" customFormat="1" customHeight="1" spans="1:3">
      <c r="A311" s="164">
        <v>2050899</v>
      </c>
      <c r="B311" s="165" t="s">
        <v>330</v>
      </c>
      <c r="C311" s="160"/>
    </row>
    <row r="312" s="146" customFormat="1" customHeight="1" spans="1:4">
      <c r="A312" s="158">
        <v>20509</v>
      </c>
      <c r="B312" s="162" t="s">
        <v>331</v>
      </c>
      <c r="C312" s="163">
        <f>SUM(C313:C318)</f>
        <v>0</v>
      </c>
      <c r="D312" s="161"/>
    </row>
    <row r="313" s="146" customFormat="1" customHeight="1" spans="1:3">
      <c r="A313" s="164">
        <v>2050901</v>
      </c>
      <c r="B313" s="167" t="s">
        <v>332</v>
      </c>
      <c r="C313" s="160"/>
    </row>
    <row r="314" s="146" customFormat="1" customHeight="1" spans="1:3">
      <c r="A314" s="164">
        <v>2050902</v>
      </c>
      <c r="B314" s="167" t="s">
        <v>333</v>
      </c>
      <c r="C314" s="160"/>
    </row>
    <row r="315" s="146" customFormat="1" customHeight="1" spans="1:3">
      <c r="A315" s="164">
        <v>2050903</v>
      </c>
      <c r="B315" s="167" t="s">
        <v>334</v>
      </c>
      <c r="C315" s="160"/>
    </row>
    <row r="316" s="146" customFormat="1" customHeight="1" spans="1:3">
      <c r="A316" s="164">
        <v>2050904</v>
      </c>
      <c r="B316" s="168" t="s">
        <v>335</v>
      </c>
      <c r="C316" s="160"/>
    </row>
    <row r="317" s="146" customFormat="1" customHeight="1" spans="1:3">
      <c r="A317" s="164">
        <v>2050905</v>
      </c>
      <c r="B317" s="165" t="s">
        <v>336</v>
      </c>
      <c r="C317" s="160"/>
    </row>
    <row r="318" s="146" customFormat="1" customHeight="1" spans="1:3">
      <c r="A318" s="164">
        <v>2050999</v>
      </c>
      <c r="B318" s="165" t="s">
        <v>337</v>
      </c>
      <c r="C318" s="160"/>
    </row>
    <row r="319" s="146" customFormat="1" customHeight="1" spans="1:4">
      <c r="A319" s="158">
        <v>20599</v>
      </c>
      <c r="B319" s="162" t="s">
        <v>338</v>
      </c>
      <c r="C319" s="163">
        <f>SUM(C320)</f>
        <v>0</v>
      </c>
      <c r="D319" s="161"/>
    </row>
    <row r="320" s="146" customFormat="1" customHeight="1" spans="1:3">
      <c r="A320" s="164">
        <v>2059999</v>
      </c>
      <c r="B320" s="165" t="s">
        <v>339</v>
      </c>
      <c r="C320" s="160"/>
    </row>
    <row r="321" s="146" customFormat="1" customHeight="1" spans="1:4">
      <c r="A321" s="158">
        <v>206</v>
      </c>
      <c r="B321" s="159" t="s">
        <v>340</v>
      </c>
      <c r="C321" s="160">
        <f>C322+C327+C336+C342+C347+C352+C357+C364+C368+C372</f>
        <v>17000</v>
      </c>
      <c r="D321" s="161"/>
    </row>
    <row r="322" s="146" customFormat="1" customHeight="1" spans="1:4">
      <c r="A322" s="158">
        <v>20601</v>
      </c>
      <c r="B322" s="170" t="s">
        <v>341</v>
      </c>
      <c r="C322" s="163">
        <f>SUM(C323:C326)</f>
        <v>0</v>
      </c>
      <c r="D322" s="161"/>
    </row>
    <row r="323" s="146" customFormat="1" customHeight="1" spans="1:3">
      <c r="A323" s="164">
        <v>2060101</v>
      </c>
      <c r="B323" s="165" t="s">
        <v>132</v>
      </c>
      <c r="C323" s="160"/>
    </row>
    <row r="324" s="146" customFormat="1" customHeight="1" spans="1:3">
      <c r="A324" s="164">
        <v>2060102</v>
      </c>
      <c r="B324" s="165" t="s">
        <v>133</v>
      </c>
      <c r="C324" s="160"/>
    </row>
    <row r="325" s="146" customFormat="1" customHeight="1" spans="1:3">
      <c r="A325" s="164">
        <v>2060103</v>
      </c>
      <c r="B325" s="165" t="s">
        <v>134</v>
      </c>
      <c r="C325" s="160"/>
    </row>
    <row r="326" s="146" customFormat="1" customHeight="1" spans="1:3">
      <c r="A326" s="164">
        <v>2060199</v>
      </c>
      <c r="B326" s="167" t="s">
        <v>342</v>
      </c>
      <c r="C326" s="160"/>
    </row>
    <row r="327" s="146" customFormat="1" customHeight="1" spans="1:4">
      <c r="A327" s="158">
        <v>20602</v>
      </c>
      <c r="B327" s="162" t="s">
        <v>343</v>
      </c>
      <c r="C327" s="163">
        <f>SUM(C328:C335)</f>
        <v>0</v>
      </c>
      <c r="D327" s="161"/>
    </row>
    <row r="328" s="146" customFormat="1" customHeight="1" spans="1:3">
      <c r="A328" s="164">
        <v>2060201</v>
      </c>
      <c r="B328" s="165" t="s">
        <v>344</v>
      </c>
      <c r="C328" s="160"/>
    </row>
    <row r="329" s="146" customFormat="1" customHeight="1" spans="1:3">
      <c r="A329" s="164">
        <v>2060203</v>
      </c>
      <c r="B329" s="168" t="s">
        <v>345</v>
      </c>
      <c r="C329" s="160"/>
    </row>
    <row r="330" s="146" customFormat="1" customHeight="1" spans="1:3">
      <c r="A330" s="164">
        <v>2060204</v>
      </c>
      <c r="B330" s="165" t="s">
        <v>346</v>
      </c>
      <c r="C330" s="160"/>
    </row>
    <row r="331" s="146" customFormat="1" customHeight="1" spans="1:3">
      <c r="A331" s="164">
        <v>2060205</v>
      </c>
      <c r="B331" s="165" t="s">
        <v>347</v>
      </c>
      <c r="C331" s="160"/>
    </row>
    <row r="332" s="146" customFormat="1" customHeight="1" spans="1:3">
      <c r="A332" s="164">
        <v>2060206</v>
      </c>
      <c r="B332" s="165" t="s">
        <v>348</v>
      </c>
      <c r="C332" s="160"/>
    </row>
    <row r="333" s="146" customFormat="1" customHeight="1" spans="1:3">
      <c r="A333" s="164">
        <v>2060207</v>
      </c>
      <c r="B333" s="167" t="s">
        <v>349</v>
      </c>
      <c r="C333" s="160"/>
    </row>
    <row r="334" s="146" customFormat="1" customHeight="1" spans="1:3">
      <c r="A334" s="164">
        <v>2060208</v>
      </c>
      <c r="B334" s="167" t="s">
        <v>350</v>
      </c>
      <c r="C334" s="160"/>
    </row>
    <row r="335" s="146" customFormat="1" customHeight="1" spans="1:3">
      <c r="A335" s="164">
        <v>2060299</v>
      </c>
      <c r="B335" s="167" t="s">
        <v>351</v>
      </c>
      <c r="C335" s="160"/>
    </row>
    <row r="336" s="146" customFormat="1" customHeight="1" spans="1:4">
      <c r="A336" s="158">
        <v>20603</v>
      </c>
      <c r="B336" s="170" t="s">
        <v>352</v>
      </c>
      <c r="C336" s="163">
        <f>SUM(C337:C341)</f>
        <v>0</v>
      </c>
      <c r="D336" s="161"/>
    </row>
    <row r="337" s="146" customFormat="1" customHeight="1" spans="1:3">
      <c r="A337" s="164">
        <v>2060301</v>
      </c>
      <c r="B337" s="165" t="s">
        <v>344</v>
      </c>
      <c r="C337" s="160"/>
    </row>
    <row r="338" s="146" customFormat="1" customHeight="1" spans="1:3">
      <c r="A338" s="164">
        <v>2060302</v>
      </c>
      <c r="B338" s="165" t="s">
        <v>353</v>
      </c>
      <c r="C338" s="160"/>
    </row>
    <row r="339" s="146" customFormat="1" customHeight="1" spans="1:3">
      <c r="A339" s="164">
        <v>2060303</v>
      </c>
      <c r="B339" s="165" t="s">
        <v>354</v>
      </c>
      <c r="C339" s="160"/>
    </row>
    <row r="340" s="146" customFormat="1" customHeight="1" spans="1:3">
      <c r="A340" s="164">
        <v>2060304</v>
      </c>
      <c r="B340" s="167" t="s">
        <v>355</v>
      </c>
      <c r="C340" s="160"/>
    </row>
    <row r="341" s="146" customFormat="1" customHeight="1" spans="1:3">
      <c r="A341" s="164">
        <v>2060399</v>
      </c>
      <c r="B341" s="167" t="s">
        <v>356</v>
      </c>
      <c r="C341" s="160"/>
    </row>
    <row r="342" s="146" customFormat="1" customHeight="1" spans="1:4">
      <c r="A342" s="158">
        <v>20604</v>
      </c>
      <c r="B342" s="170" t="s">
        <v>357</v>
      </c>
      <c r="C342" s="163">
        <f>SUM(C343:C346)</f>
        <v>0</v>
      </c>
      <c r="D342" s="161"/>
    </row>
    <row r="343" s="146" customFormat="1" customHeight="1" spans="1:3">
      <c r="A343" s="164">
        <v>2060401</v>
      </c>
      <c r="B343" s="168" t="s">
        <v>344</v>
      </c>
      <c r="C343" s="160"/>
    </row>
    <row r="344" s="146" customFormat="1" customHeight="1" spans="1:3">
      <c r="A344" s="164">
        <v>2060404</v>
      </c>
      <c r="B344" s="165" t="s">
        <v>358</v>
      </c>
      <c r="C344" s="160"/>
    </row>
    <row r="345" s="146" customFormat="1" customHeight="1" spans="1:3">
      <c r="A345" s="164">
        <v>2060405</v>
      </c>
      <c r="B345" s="165" t="s">
        <v>359</v>
      </c>
      <c r="C345" s="160"/>
    </row>
    <row r="346" s="146" customFormat="1" customHeight="1" spans="1:3">
      <c r="A346" s="164">
        <v>2060499</v>
      </c>
      <c r="B346" s="167" t="s">
        <v>360</v>
      </c>
      <c r="C346" s="160"/>
    </row>
    <row r="347" s="146" customFormat="1" customHeight="1" spans="1:4">
      <c r="A347" s="158">
        <v>20605</v>
      </c>
      <c r="B347" s="170" t="s">
        <v>361</v>
      </c>
      <c r="C347" s="163">
        <f>SUM(C348:C351)</f>
        <v>0</v>
      </c>
      <c r="D347" s="161"/>
    </row>
    <row r="348" s="146" customFormat="1" customHeight="1" spans="1:3">
      <c r="A348" s="164">
        <v>2060501</v>
      </c>
      <c r="B348" s="167" t="s">
        <v>344</v>
      </c>
      <c r="C348" s="160"/>
    </row>
    <row r="349" s="146" customFormat="1" customHeight="1" spans="1:3">
      <c r="A349" s="164">
        <v>2060502</v>
      </c>
      <c r="B349" s="165" t="s">
        <v>362</v>
      </c>
      <c r="C349" s="160"/>
    </row>
    <row r="350" s="146" customFormat="1" customHeight="1" spans="1:3">
      <c r="A350" s="164">
        <v>2060503</v>
      </c>
      <c r="B350" s="165" t="s">
        <v>363</v>
      </c>
      <c r="C350" s="160"/>
    </row>
    <row r="351" s="146" customFormat="1" customHeight="1" spans="1:3">
      <c r="A351" s="164">
        <v>2060599</v>
      </c>
      <c r="B351" s="165" t="s">
        <v>364</v>
      </c>
      <c r="C351" s="160"/>
    </row>
    <row r="352" s="146" customFormat="1" customHeight="1" spans="1:4">
      <c r="A352" s="158">
        <v>20606</v>
      </c>
      <c r="B352" s="170" t="s">
        <v>365</v>
      </c>
      <c r="C352" s="163">
        <f>SUM(C353:C356)</f>
        <v>0</v>
      </c>
      <c r="D352" s="161"/>
    </row>
    <row r="353" s="146" customFormat="1" customHeight="1" spans="1:3">
      <c r="A353" s="164">
        <v>2060601</v>
      </c>
      <c r="B353" s="167" t="s">
        <v>366</v>
      </c>
      <c r="C353" s="160"/>
    </row>
    <row r="354" s="146" customFormat="1" customHeight="1" spans="1:3">
      <c r="A354" s="164">
        <v>2060602</v>
      </c>
      <c r="B354" s="167" t="s">
        <v>367</v>
      </c>
      <c r="C354" s="160"/>
    </row>
    <row r="355" s="146" customFormat="1" customHeight="1" spans="1:3">
      <c r="A355" s="164">
        <v>2060603</v>
      </c>
      <c r="B355" s="167" t="s">
        <v>368</v>
      </c>
      <c r="C355" s="160"/>
    </row>
    <row r="356" s="146" customFormat="1" customHeight="1" spans="1:3">
      <c r="A356" s="164">
        <v>2060699</v>
      </c>
      <c r="B356" s="167" t="s">
        <v>369</v>
      </c>
      <c r="C356" s="160"/>
    </row>
    <row r="357" s="146" customFormat="1" customHeight="1" spans="1:4">
      <c r="A357" s="158">
        <v>20607</v>
      </c>
      <c r="B357" s="162" t="s">
        <v>370</v>
      </c>
      <c r="C357" s="163">
        <f>SUM(C358:C363)</f>
        <v>0</v>
      </c>
      <c r="D357" s="161"/>
    </row>
    <row r="358" s="146" customFormat="1" customHeight="1" spans="1:3">
      <c r="A358" s="164">
        <v>2060701</v>
      </c>
      <c r="B358" s="165" t="s">
        <v>344</v>
      </c>
      <c r="C358" s="160"/>
    </row>
    <row r="359" s="146" customFormat="1" customHeight="1" spans="1:3">
      <c r="A359" s="164">
        <v>2060702</v>
      </c>
      <c r="B359" s="167" t="s">
        <v>371</v>
      </c>
      <c r="C359" s="160"/>
    </row>
    <row r="360" s="146" customFormat="1" customHeight="1" spans="1:3">
      <c r="A360" s="164">
        <v>2060703</v>
      </c>
      <c r="B360" s="167" t="s">
        <v>372</v>
      </c>
      <c r="C360" s="160"/>
    </row>
    <row r="361" s="146" customFormat="1" customHeight="1" spans="1:3">
      <c r="A361" s="164">
        <v>2060704</v>
      </c>
      <c r="B361" s="167" t="s">
        <v>373</v>
      </c>
      <c r="C361" s="160"/>
    </row>
    <row r="362" s="146" customFormat="1" customHeight="1" spans="1:3">
      <c r="A362" s="164">
        <v>2060705</v>
      </c>
      <c r="B362" s="165" t="s">
        <v>374</v>
      </c>
      <c r="C362" s="160"/>
    </row>
    <row r="363" s="146" customFormat="1" customHeight="1" spans="1:3">
      <c r="A363" s="164">
        <v>2060799</v>
      </c>
      <c r="B363" s="165" t="s">
        <v>375</v>
      </c>
      <c r="C363" s="160"/>
    </row>
    <row r="364" s="146" customFormat="1" customHeight="1" spans="1:4">
      <c r="A364" s="158">
        <v>20608</v>
      </c>
      <c r="B364" s="162" t="s">
        <v>376</v>
      </c>
      <c r="C364" s="163">
        <f>SUM(C365:C367)</f>
        <v>0</v>
      </c>
      <c r="D364" s="161"/>
    </row>
    <row r="365" s="146" customFormat="1" customHeight="1" spans="1:3">
      <c r="A365" s="164">
        <v>2060801</v>
      </c>
      <c r="B365" s="167" t="s">
        <v>377</v>
      </c>
      <c r="C365" s="160"/>
    </row>
    <row r="366" s="146" customFormat="1" customHeight="1" spans="1:3">
      <c r="A366" s="164">
        <v>2060802</v>
      </c>
      <c r="B366" s="167" t="s">
        <v>378</v>
      </c>
      <c r="C366" s="160"/>
    </row>
    <row r="367" s="146" customFormat="1" customHeight="1" spans="1:3">
      <c r="A367" s="164">
        <v>2060899</v>
      </c>
      <c r="B367" s="167" t="s">
        <v>379</v>
      </c>
      <c r="C367" s="160"/>
    </row>
    <row r="368" s="146" customFormat="1" customHeight="1" spans="1:4">
      <c r="A368" s="158">
        <v>20609</v>
      </c>
      <c r="B368" s="159" t="s">
        <v>380</v>
      </c>
      <c r="C368" s="163">
        <f>SUM(C369:C371)</f>
        <v>0</v>
      </c>
      <c r="D368" s="161"/>
    </row>
    <row r="369" s="146" customFormat="1" customHeight="1" spans="1:3">
      <c r="A369" s="164">
        <v>2060901</v>
      </c>
      <c r="B369" s="167" t="s">
        <v>381</v>
      </c>
      <c r="C369" s="160"/>
    </row>
    <row r="370" s="146" customFormat="1" customHeight="1" spans="1:3">
      <c r="A370" s="164">
        <v>2060902</v>
      </c>
      <c r="B370" s="167" t="s">
        <v>382</v>
      </c>
      <c r="C370" s="160"/>
    </row>
    <row r="371" s="146" customFormat="1" customHeight="1" spans="1:3">
      <c r="A371" s="164">
        <v>2060999</v>
      </c>
      <c r="B371" s="167" t="s">
        <v>383</v>
      </c>
      <c r="C371" s="160"/>
    </row>
    <row r="372" s="146" customFormat="1" customHeight="1" spans="1:4">
      <c r="A372" s="158">
        <v>20699</v>
      </c>
      <c r="B372" s="162" t="s">
        <v>384</v>
      </c>
      <c r="C372" s="163">
        <f>SUM(C373:C376)</f>
        <v>17000</v>
      </c>
      <c r="D372" s="161"/>
    </row>
    <row r="373" s="146" customFormat="1" customHeight="1" spans="1:3">
      <c r="A373" s="164">
        <v>2069901</v>
      </c>
      <c r="B373" s="165" t="s">
        <v>385</v>
      </c>
      <c r="C373" s="160"/>
    </row>
    <row r="374" s="146" customFormat="1" customHeight="1" spans="1:3">
      <c r="A374" s="164">
        <v>2069902</v>
      </c>
      <c r="B374" s="167" t="s">
        <v>386</v>
      </c>
      <c r="C374" s="160"/>
    </row>
    <row r="375" s="146" customFormat="1" customHeight="1" spans="1:3">
      <c r="A375" s="164">
        <v>2069903</v>
      </c>
      <c r="B375" s="167" t="s">
        <v>387</v>
      </c>
      <c r="C375" s="160"/>
    </row>
    <row r="376" s="146" customFormat="1" customHeight="1" spans="1:3">
      <c r="A376" s="164">
        <v>2069999</v>
      </c>
      <c r="B376" s="167" t="s">
        <v>388</v>
      </c>
      <c r="C376" s="160">
        <v>17000</v>
      </c>
    </row>
    <row r="377" s="146" customFormat="1" customHeight="1" spans="1:4">
      <c r="A377" s="158">
        <v>207</v>
      </c>
      <c r="B377" s="159" t="s">
        <v>389</v>
      </c>
      <c r="C377" s="160">
        <f>C378+C394+C402+C413+C422+C430</f>
        <v>0</v>
      </c>
      <c r="D377" s="161"/>
    </row>
    <row r="378" s="146" customFormat="1" customHeight="1" spans="1:4">
      <c r="A378" s="158">
        <v>20701</v>
      </c>
      <c r="B378" s="159" t="s">
        <v>390</v>
      </c>
      <c r="C378" s="163">
        <f>SUM(C379:C393)</f>
        <v>0</v>
      </c>
      <c r="D378" s="161"/>
    </row>
    <row r="379" s="146" customFormat="1" customHeight="1" spans="1:3">
      <c r="A379" s="164">
        <v>2070101</v>
      </c>
      <c r="B379" s="168" t="s">
        <v>132</v>
      </c>
      <c r="C379" s="160"/>
    </row>
    <row r="380" s="146" customFormat="1" customHeight="1" spans="1:3">
      <c r="A380" s="164">
        <v>2070102</v>
      </c>
      <c r="B380" s="168" t="s">
        <v>133</v>
      </c>
      <c r="C380" s="160"/>
    </row>
    <row r="381" s="146" customFormat="1" customHeight="1" spans="1:3">
      <c r="A381" s="164">
        <v>2070103</v>
      </c>
      <c r="B381" s="168" t="s">
        <v>134</v>
      </c>
      <c r="C381" s="160"/>
    </row>
    <row r="382" s="146" customFormat="1" customHeight="1" spans="1:3">
      <c r="A382" s="164">
        <v>2070104</v>
      </c>
      <c r="B382" s="168" t="s">
        <v>391</v>
      </c>
      <c r="C382" s="160"/>
    </row>
    <row r="383" s="146" customFormat="1" customHeight="1" spans="1:3">
      <c r="A383" s="164">
        <v>2070105</v>
      </c>
      <c r="B383" s="168" t="s">
        <v>392</v>
      </c>
      <c r="C383" s="160"/>
    </row>
    <row r="384" s="146" customFormat="1" customHeight="1" spans="1:3">
      <c r="A384" s="164">
        <v>2070106</v>
      </c>
      <c r="B384" s="168" t="s">
        <v>393</v>
      </c>
      <c r="C384" s="160"/>
    </row>
    <row r="385" s="146" customFormat="1" customHeight="1" spans="1:3">
      <c r="A385" s="164">
        <v>2070107</v>
      </c>
      <c r="B385" s="168" t="s">
        <v>394</v>
      </c>
      <c r="C385" s="160"/>
    </row>
    <row r="386" s="146" customFormat="1" customHeight="1" spans="1:3">
      <c r="A386" s="164">
        <v>2070108</v>
      </c>
      <c r="B386" s="168" t="s">
        <v>395</v>
      </c>
      <c r="C386" s="160"/>
    </row>
    <row r="387" s="146" customFormat="1" customHeight="1" spans="1:3">
      <c r="A387" s="164">
        <v>2070109</v>
      </c>
      <c r="B387" s="168" t="s">
        <v>396</v>
      </c>
      <c r="C387" s="160"/>
    </row>
    <row r="388" s="146" customFormat="1" customHeight="1" spans="1:3">
      <c r="A388" s="164">
        <v>2070110</v>
      </c>
      <c r="B388" s="168" t="s">
        <v>397</v>
      </c>
      <c r="C388" s="160"/>
    </row>
    <row r="389" s="146" customFormat="1" customHeight="1" spans="1:3">
      <c r="A389" s="164">
        <v>2070111</v>
      </c>
      <c r="B389" s="168" t="s">
        <v>398</v>
      </c>
      <c r="C389" s="160"/>
    </row>
    <row r="390" s="146" customFormat="1" customHeight="1" spans="1:3">
      <c r="A390" s="164">
        <v>2070112</v>
      </c>
      <c r="B390" s="168" t="s">
        <v>399</v>
      </c>
      <c r="C390" s="160"/>
    </row>
    <row r="391" s="146" customFormat="1" customHeight="1" spans="1:3">
      <c r="A391" s="164">
        <v>2070113</v>
      </c>
      <c r="B391" s="168" t="s">
        <v>400</v>
      </c>
      <c r="C391" s="160"/>
    </row>
    <row r="392" s="146" customFormat="1" customHeight="1" spans="1:3">
      <c r="A392" s="164">
        <v>2070114</v>
      </c>
      <c r="B392" s="168" t="s">
        <v>401</v>
      </c>
      <c r="C392" s="160"/>
    </row>
    <row r="393" s="146" customFormat="1" customHeight="1" spans="1:3">
      <c r="A393" s="164">
        <v>2070199</v>
      </c>
      <c r="B393" s="168" t="s">
        <v>402</v>
      </c>
      <c r="C393" s="160"/>
    </row>
    <row r="394" s="146" customFormat="1" customHeight="1" spans="1:4">
      <c r="A394" s="158">
        <v>20702</v>
      </c>
      <c r="B394" s="159" t="s">
        <v>403</v>
      </c>
      <c r="C394" s="163">
        <f>SUM(C395:C401)</f>
        <v>0</v>
      </c>
      <c r="D394" s="161"/>
    </row>
    <row r="395" s="146" customFormat="1" customHeight="1" spans="1:3">
      <c r="A395" s="164">
        <v>2070201</v>
      </c>
      <c r="B395" s="168" t="s">
        <v>132</v>
      </c>
      <c r="C395" s="160"/>
    </row>
    <row r="396" s="146" customFormat="1" customHeight="1" spans="1:3">
      <c r="A396" s="164">
        <v>2070202</v>
      </c>
      <c r="B396" s="168" t="s">
        <v>133</v>
      </c>
      <c r="C396" s="160"/>
    </row>
    <row r="397" s="146" customFormat="1" customHeight="1" spans="1:3">
      <c r="A397" s="164">
        <v>2070203</v>
      </c>
      <c r="B397" s="168" t="s">
        <v>134</v>
      </c>
      <c r="C397" s="160"/>
    </row>
    <row r="398" s="146" customFormat="1" customHeight="1" spans="1:3">
      <c r="A398" s="164">
        <v>2070204</v>
      </c>
      <c r="B398" s="168" t="s">
        <v>404</v>
      </c>
      <c r="C398" s="160"/>
    </row>
    <row r="399" s="146" customFormat="1" customHeight="1" spans="1:3">
      <c r="A399" s="164">
        <v>2070205</v>
      </c>
      <c r="B399" s="168" t="s">
        <v>405</v>
      </c>
      <c r="C399" s="160"/>
    </row>
    <row r="400" s="146" customFormat="1" customHeight="1" spans="1:3">
      <c r="A400" s="164">
        <v>2070206</v>
      </c>
      <c r="B400" s="168" t="s">
        <v>406</v>
      </c>
      <c r="C400" s="160"/>
    </row>
    <row r="401" s="146" customFormat="1" customHeight="1" spans="1:3">
      <c r="A401" s="164">
        <v>2070299</v>
      </c>
      <c r="B401" s="168" t="s">
        <v>407</v>
      </c>
      <c r="C401" s="160"/>
    </row>
    <row r="402" s="146" customFormat="1" customHeight="1" spans="1:4">
      <c r="A402" s="158">
        <v>20703</v>
      </c>
      <c r="B402" s="159" t="s">
        <v>408</v>
      </c>
      <c r="C402" s="163">
        <f>SUM(C403:C412)</f>
        <v>0</v>
      </c>
      <c r="D402" s="161"/>
    </row>
    <row r="403" s="146" customFormat="1" customHeight="1" spans="1:3">
      <c r="A403" s="164">
        <v>2070301</v>
      </c>
      <c r="B403" s="168" t="s">
        <v>132</v>
      </c>
      <c r="C403" s="160"/>
    </row>
    <row r="404" s="146" customFormat="1" customHeight="1" spans="1:3">
      <c r="A404" s="164">
        <v>2070302</v>
      </c>
      <c r="B404" s="168" t="s">
        <v>133</v>
      </c>
      <c r="C404" s="160"/>
    </row>
    <row r="405" s="146" customFormat="1" customHeight="1" spans="1:3">
      <c r="A405" s="164">
        <v>2070303</v>
      </c>
      <c r="B405" s="168" t="s">
        <v>134</v>
      </c>
      <c r="C405" s="160"/>
    </row>
    <row r="406" s="146" customFormat="1" customHeight="1" spans="1:3">
      <c r="A406" s="164">
        <v>2070304</v>
      </c>
      <c r="B406" s="168" t="s">
        <v>409</v>
      </c>
      <c r="C406" s="160"/>
    </row>
    <row r="407" s="146" customFormat="1" customHeight="1" spans="1:3">
      <c r="A407" s="164">
        <v>2070305</v>
      </c>
      <c r="B407" s="168" t="s">
        <v>410</v>
      </c>
      <c r="C407" s="160"/>
    </row>
    <row r="408" s="146" customFormat="1" customHeight="1" spans="1:3">
      <c r="A408" s="164">
        <v>2070306</v>
      </c>
      <c r="B408" s="168" t="s">
        <v>411</v>
      </c>
      <c r="C408" s="160"/>
    </row>
    <row r="409" s="146" customFormat="1" customHeight="1" spans="1:3">
      <c r="A409" s="164">
        <v>2070307</v>
      </c>
      <c r="B409" s="168" t="s">
        <v>412</v>
      </c>
      <c r="C409" s="160"/>
    </row>
    <row r="410" s="146" customFormat="1" customHeight="1" spans="1:3">
      <c r="A410" s="164">
        <v>2070308</v>
      </c>
      <c r="B410" s="168" t="s">
        <v>413</v>
      </c>
      <c r="C410" s="160"/>
    </row>
    <row r="411" s="146" customFormat="1" customHeight="1" spans="1:3">
      <c r="A411" s="164">
        <v>2070309</v>
      </c>
      <c r="B411" s="168" t="s">
        <v>414</v>
      </c>
      <c r="C411" s="160"/>
    </row>
    <row r="412" s="146" customFormat="1" customHeight="1" spans="1:3">
      <c r="A412" s="164">
        <v>2070399</v>
      </c>
      <c r="B412" s="168" t="s">
        <v>415</v>
      </c>
      <c r="C412" s="160"/>
    </row>
    <row r="413" s="146" customFormat="1" customHeight="1" spans="1:4">
      <c r="A413" s="158">
        <v>20706</v>
      </c>
      <c r="B413" s="159" t="s">
        <v>416</v>
      </c>
      <c r="C413" s="163">
        <f>SUM(C414:C421)</f>
        <v>0</v>
      </c>
      <c r="D413" s="161"/>
    </row>
    <row r="414" s="146" customFormat="1" customHeight="1" spans="1:3">
      <c r="A414" s="164">
        <v>2070601</v>
      </c>
      <c r="B414" s="168" t="s">
        <v>132</v>
      </c>
      <c r="C414" s="160"/>
    </row>
    <row r="415" s="146" customFormat="1" customHeight="1" spans="1:3">
      <c r="A415" s="164">
        <v>2070602</v>
      </c>
      <c r="B415" s="168" t="s">
        <v>133</v>
      </c>
      <c r="C415" s="160"/>
    </row>
    <row r="416" s="146" customFormat="1" customHeight="1" spans="1:3">
      <c r="A416" s="164">
        <v>2070603</v>
      </c>
      <c r="B416" s="168" t="s">
        <v>134</v>
      </c>
      <c r="C416" s="160"/>
    </row>
    <row r="417" s="146" customFormat="1" customHeight="1" spans="1:3">
      <c r="A417" s="164">
        <v>2070604</v>
      </c>
      <c r="B417" s="168" t="s">
        <v>417</v>
      </c>
      <c r="C417" s="160"/>
    </row>
    <row r="418" s="146" customFormat="1" customHeight="1" spans="1:3">
      <c r="A418" s="164">
        <v>2070605</v>
      </c>
      <c r="B418" s="168" t="s">
        <v>418</v>
      </c>
      <c r="C418" s="160"/>
    </row>
    <row r="419" s="146" customFormat="1" customHeight="1" spans="1:3">
      <c r="A419" s="164">
        <v>2070606</v>
      </c>
      <c r="B419" s="168" t="s">
        <v>419</v>
      </c>
      <c r="C419" s="160"/>
    </row>
    <row r="420" s="146" customFormat="1" customHeight="1" spans="1:3">
      <c r="A420" s="164">
        <v>2070607</v>
      </c>
      <c r="B420" s="168" t="s">
        <v>420</v>
      </c>
      <c r="C420" s="160"/>
    </row>
    <row r="421" s="146" customFormat="1" customHeight="1" spans="1:3">
      <c r="A421" s="164">
        <v>2070699</v>
      </c>
      <c r="B421" s="168" t="s">
        <v>421</v>
      </c>
      <c r="C421" s="160"/>
    </row>
    <row r="422" s="146" customFormat="1" customHeight="1" spans="1:4">
      <c r="A422" s="158">
        <v>20708</v>
      </c>
      <c r="B422" s="159" t="s">
        <v>422</v>
      </c>
      <c r="C422" s="163">
        <f>SUM(C423:C429)</f>
        <v>0</v>
      </c>
      <c r="D422" s="161"/>
    </row>
    <row r="423" s="146" customFormat="1" customHeight="1" spans="1:3">
      <c r="A423" s="164">
        <v>2070801</v>
      </c>
      <c r="B423" s="168" t="s">
        <v>132</v>
      </c>
      <c r="C423" s="160"/>
    </row>
    <row r="424" s="146" customFormat="1" customHeight="1" spans="1:3">
      <c r="A424" s="164">
        <v>2070802</v>
      </c>
      <c r="B424" s="168" t="s">
        <v>133</v>
      </c>
      <c r="C424" s="160"/>
    </row>
    <row r="425" s="146" customFormat="1" customHeight="1" spans="1:3">
      <c r="A425" s="164">
        <v>2070803</v>
      </c>
      <c r="B425" s="168" t="s">
        <v>134</v>
      </c>
      <c r="C425" s="160"/>
    </row>
    <row r="426" s="146" customFormat="1" customHeight="1" spans="1:3">
      <c r="A426" s="164">
        <v>2070806</v>
      </c>
      <c r="B426" s="168" t="s">
        <v>423</v>
      </c>
      <c r="C426" s="160"/>
    </row>
    <row r="427" s="146" customFormat="1" customHeight="1" spans="1:3">
      <c r="A427" s="164">
        <v>2070807</v>
      </c>
      <c r="B427" s="168" t="s">
        <v>424</v>
      </c>
      <c r="C427" s="160"/>
    </row>
    <row r="428" s="146" customFormat="1" customHeight="1" spans="1:3">
      <c r="A428" s="164">
        <v>2070808</v>
      </c>
      <c r="B428" s="168" t="s">
        <v>425</v>
      </c>
      <c r="C428" s="160"/>
    </row>
    <row r="429" s="146" customFormat="1" customHeight="1" spans="1:3">
      <c r="A429" s="164">
        <v>2070899</v>
      </c>
      <c r="B429" s="168" t="s">
        <v>426</v>
      </c>
      <c r="C429" s="160"/>
    </row>
    <row r="430" s="146" customFormat="1" customHeight="1" spans="1:4">
      <c r="A430" s="158">
        <v>20799</v>
      </c>
      <c r="B430" s="159" t="s">
        <v>427</v>
      </c>
      <c r="C430" s="163">
        <f>SUM(C431:C433)</f>
        <v>0</v>
      </c>
      <c r="D430" s="161"/>
    </row>
    <row r="431" s="146" customFormat="1" customHeight="1" spans="1:3">
      <c r="A431" s="164">
        <v>2079902</v>
      </c>
      <c r="B431" s="168" t="s">
        <v>428</v>
      </c>
      <c r="C431" s="160"/>
    </row>
    <row r="432" s="146" customFormat="1" customHeight="1" spans="1:3">
      <c r="A432" s="164">
        <v>2079903</v>
      </c>
      <c r="B432" s="168" t="s">
        <v>429</v>
      </c>
      <c r="C432" s="160"/>
    </row>
    <row r="433" s="146" customFormat="1" customHeight="1" spans="1:3">
      <c r="A433" s="164">
        <v>2079999</v>
      </c>
      <c r="B433" s="168" t="s">
        <v>430</v>
      </c>
      <c r="C433" s="160"/>
    </row>
    <row r="434" s="146" customFormat="1" customHeight="1" spans="1:4">
      <c r="A434" s="158">
        <v>208</v>
      </c>
      <c r="B434" s="159" t="s">
        <v>431</v>
      </c>
      <c r="C434" s="160">
        <f>C435+C454+C462+C464+C473+C477+C487+C496+C503+C511+C520+C526+C529+C532+C535+C538+C541+C545+C549+C557+C560</f>
        <v>1674</v>
      </c>
      <c r="D434" s="161"/>
    </row>
    <row r="435" s="146" customFormat="1" customHeight="1" spans="1:4">
      <c r="A435" s="158">
        <v>20801</v>
      </c>
      <c r="B435" s="159" t="s">
        <v>432</v>
      </c>
      <c r="C435" s="163">
        <f>SUM(C436:C453)</f>
        <v>15</v>
      </c>
      <c r="D435" s="161"/>
    </row>
    <row r="436" s="146" customFormat="1" customHeight="1" spans="1:3">
      <c r="A436" s="164">
        <v>2080101</v>
      </c>
      <c r="B436" s="168" t="s">
        <v>132</v>
      </c>
      <c r="C436" s="160"/>
    </row>
    <row r="437" s="146" customFormat="1" customHeight="1" spans="1:3">
      <c r="A437" s="164">
        <v>2080102</v>
      </c>
      <c r="B437" s="168" t="s">
        <v>133</v>
      </c>
      <c r="C437" s="160"/>
    </row>
    <row r="438" s="146" customFormat="1" customHeight="1" spans="1:3">
      <c r="A438" s="164">
        <v>2080103</v>
      </c>
      <c r="B438" s="168" t="s">
        <v>134</v>
      </c>
      <c r="C438" s="160"/>
    </row>
    <row r="439" s="146" customFormat="1" customHeight="1" spans="1:3">
      <c r="A439" s="164">
        <v>2080104</v>
      </c>
      <c r="B439" s="168" t="s">
        <v>433</v>
      </c>
      <c r="C439" s="160"/>
    </row>
    <row r="440" s="146" customFormat="1" customHeight="1" spans="1:3">
      <c r="A440" s="164">
        <v>2080105</v>
      </c>
      <c r="B440" s="168" t="s">
        <v>434</v>
      </c>
      <c r="C440" s="160"/>
    </row>
    <row r="441" s="146" customFormat="1" customHeight="1" spans="1:3">
      <c r="A441" s="164">
        <v>2080106</v>
      </c>
      <c r="B441" s="168" t="s">
        <v>435</v>
      </c>
      <c r="C441" s="160">
        <v>15</v>
      </c>
    </row>
    <row r="442" s="146" customFormat="1" customHeight="1" spans="1:3">
      <c r="A442" s="164">
        <v>2080107</v>
      </c>
      <c r="B442" s="168" t="s">
        <v>436</v>
      </c>
      <c r="C442" s="160"/>
    </row>
    <row r="443" s="146" customFormat="1" customHeight="1" spans="1:3">
      <c r="A443" s="164">
        <v>2080108</v>
      </c>
      <c r="B443" s="168" t="s">
        <v>173</v>
      </c>
      <c r="C443" s="160"/>
    </row>
    <row r="444" s="146" customFormat="1" customHeight="1" spans="1:3">
      <c r="A444" s="164">
        <v>2080109</v>
      </c>
      <c r="B444" s="168" t="s">
        <v>437</v>
      </c>
      <c r="C444" s="160"/>
    </row>
    <row r="445" s="146" customFormat="1" customHeight="1" spans="1:3">
      <c r="A445" s="164">
        <v>2080110</v>
      </c>
      <c r="B445" s="168" t="s">
        <v>438</v>
      </c>
      <c r="C445" s="160"/>
    </row>
    <row r="446" s="146" customFormat="1" customHeight="1" spans="1:3">
      <c r="A446" s="164">
        <v>2080111</v>
      </c>
      <c r="B446" s="168" t="s">
        <v>439</v>
      </c>
      <c r="C446" s="160"/>
    </row>
    <row r="447" s="146" customFormat="1" customHeight="1" spans="1:3">
      <c r="A447" s="164">
        <v>2080112</v>
      </c>
      <c r="B447" s="168" t="s">
        <v>440</v>
      </c>
      <c r="C447" s="160"/>
    </row>
    <row r="448" s="146" customFormat="1" customHeight="1" spans="1:3">
      <c r="A448" s="164">
        <v>2080113</v>
      </c>
      <c r="B448" s="168" t="s">
        <v>441</v>
      </c>
      <c r="C448" s="160"/>
    </row>
    <row r="449" s="146" customFormat="1" customHeight="1" spans="1:3">
      <c r="A449" s="164">
        <v>2080114</v>
      </c>
      <c r="B449" s="168" t="s">
        <v>442</v>
      </c>
      <c r="C449" s="160"/>
    </row>
    <row r="450" s="146" customFormat="1" customHeight="1" spans="1:3">
      <c r="A450" s="164">
        <v>2080115</v>
      </c>
      <c r="B450" s="168" t="s">
        <v>443</v>
      </c>
      <c r="C450" s="160"/>
    </row>
    <row r="451" s="146" customFormat="1" customHeight="1" spans="1:3">
      <c r="A451" s="164">
        <v>2080116</v>
      </c>
      <c r="B451" s="168" t="s">
        <v>444</v>
      </c>
      <c r="C451" s="160"/>
    </row>
    <row r="452" s="146" customFormat="1" customHeight="1" spans="1:3">
      <c r="A452" s="164">
        <v>2080150</v>
      </c>
      <c r="B452" s="168" t="s">
        <v>141</v>
      </c>
      <c r="C452" s="160"/>
    </row>
    <row r="453" s="146" customFormat="1" customHeight="1" spans="1:3">
      <c r="A453" s="164">
        <v>2080199</v>
      </c>
      <c r="B453" s="168" t="s">
        <v>445</v>
      </c>
      <c r="C453" s="160"/>
    </row>
    <row r="454" s="146" customFormat="1" customHeight="1" spans="1:4">
      <c r="A454" s="158">
        <v>20802</v>
      </c>
      <c r="B454" s="159" t="s">
        <v>446</v>
      </c>
      <c r="C454" s="163">
        <f>SUM(C455:C461)</f>
        <v>0</v>
      </c>
      <c r="D454" s="161"/>
    </row>
    <row r="455" s="146" customFormat="1" customHeight="1" spans="1:3">
      <c r="A455" s="164">
        <v>2080201</v>
      </c>
      <c r="B455" s="168" t="s">
        <v>132</v>
      </c>
      <c r="C455" s="160"/>
    </row>
    <row r="456" s="146" customFormat="1" customHeight="1" spans="1:3">
      <c r="A456" s="164">
        <v>2080202</v>
      </c>
      <c r="B456" s="168" t="s">
        <v>133</v>
      </c>
      <c r="C456" s="160"/>
    </row>
    <row r="457" s="146" customFormat="1" customHeight="1" spans="1:3">
      <c r="A457" s="164">
        <v>2080203</v>
      </c>
      <c r="B457" s="168" t="s">
        <v>134</v>
      </c>
      <c r="C457" s="160"/>
    </row>
    <row r="458" s="146" customFormat="1" customHeight="1" spans="1:3">
      <c r="A458" s="164">
        <v>2080206</v>
      </c>
      <c r="B458" s="168" t="s">
        <v>447</v>
      </c>
      <c r="C458" s="160"/>
    </row>
    <row r="459" s="146" customFormat="1" customHeight="1" spans="1:3">
      <c r="A459" s="164">
        <v>2080207</v>
      </c>
      <c r="B459" s="168" t="s">
        <v>448</v>
      </c>
      <c r="C459" s="160"/>
    </row>
    <row r="460" s="146" customFormat="1" customHeight="1" spans="1:3">
      <c r="A460" s="164">
        <v>2080208</v>
      </c>
      <c r="B460" s="168" t="s">
        <v>449</v>
      </c>
      <c r="C460" s="160"/>
    </row>
    <row r="461" s="146" customFormat="1" customHeight="1" spans="1:3">
      <c r="A461" s="164">
        <v>2080299</v>
      </c>
      <c r="B461" s="168" t="s">
        <v>450</v>
      </c>
      <c r="C461" s="160"/>
    </row>
    <row r="462" s="146" customFormat="1" customHeight="1" spans="1:4">
      <c r="A462" s="158">
        <v>20804</v>
      </c>
      <c r="B462" s="159" t="s">
        <v>451</v>
      </c>
      <c r="C462" s="163">
        <f>SUM(C463)</f>
        <v>0</v>
      </c>
      <c r="D462" s="161"/>
    </row>
    <row r="463" s="146" customFormat="1" customHeight="1" spans="1:3">
      <c r="A463" s="164">
        <v>2080402</v>
      </c>
      <c r="B463" s="168" t="s">
        <v>452</v>
      </c>
      <c r="C463" s="160"/>
    </row>
    <row r="464" s="146" customFormat="1" customHeight="1" spans="1:4">
      <c r="A464" s="158">
        <v>20805</v>
      </c>
      <c r="B464" s="159" t="s">
        <v>453</v>
      </c>
      <c r="C464" s="163">
        <f>SUM(C465:C472)</f>
        <v>272</v>
      </c>
      <c r="D464" s="161"/>
    </row>
    <row r="465" s="146" customFormat="1" customHeight="1" spans="1:3">
      <c r="A465" s="164">
        <v>2080501</v>
      </c>
      <c r="B465" s="168" t="s">
        <v>454</v>
      </c>
      <c r="C465" s="160"/>
    </row>
    <row r="466" s="146" customFormat="1" customHeight="1" spans="1:3">
      <c r="A466" s="164">
        <v>2080502</v>
      </c>
      <c r="B466" s="168" t="s">
        <v>455</v>
      </c>
      <c r="C466" s="160">
        <v>6</v>
      </c>
    </row>
    <row r="467" s="146" customFormat="1" customHeight="1" spans="1:3">
      <c r="A467" s="164">
        <v>2080503</v>
      </c>
      <c r="B467" s="168" t="s">
        <v>456</v>
      </c>
      <c r="C467" s="160"/>
    </row>
    <row r="468" s="146" customFormat="1" customHeight="1" spans="1:3">
      <c r="A468" s="164">
        <v>2080505</v>
      </c>
      <c r="B468" s="168" t="s">
        <v>457</v>
      </c>
      <c r="C468" s="160">
        <v>266</v>
      </c>
    </row>
    <row r="469" s="146" customFormat="1" customHeight="1" spans="1:3">
      <c r="A469" s="164">
        <v>2080506</v>
      </c>
      <c r="B469" s="168" t="s">
        <v>458</v>
      </c>
      <c r="C469" s="160"/>
    </row>
    <row r="470" s="146" customFormat="1" customHeight="1" spans="1:3">
      <c r="A470" s="164">
        <v>2080507</v>
      </c>
      <c r="B470" s="168" t="s">
        <v>459</v>
      </c>
      <c r="C470" s="160"/>
    </row>
    <row r="471" s="146" customFormat="1" customHeight="1" spans="1:3">
      <c r="A471" s="164">
        <v>2080508</v>
      </c>
      <c r="B471" s="168" t="s">
        <v>460</v>
      </c>
      <c r="C471" s="160"/>
    </row>
    <row r="472" s="146" customFormat="1" customHeight="1" spans="1:3">
      <c r="A472" s="164">
        <v>2080599</v>
      </c>
      <c r="B472" s="168" t="s">
        <v>461</v>
      </c>
      <c r="C472" s="160"/>
    </row>
    <row r="473" s="146" customFormat="1" customHeight="1" spans="1:4">
      <c r="A473" s="158">
        <v>20806</v>
      </c>
      <c r="B473" s="159" t="s">
        <v>462</v>
      </c>
      <c r="C473" s="163">
        <f>SUM(C474:C476)</f>
        <v>0</v>
      </c>
      <c r="D473" s="161"/>
    </row>
    <row r="474" s="146" customFormat="1" customHeight="1" spans="1:3">
      <c r="A474" s="164">
        <v>2080601</v>
      </c>
      <c r="B474" s="168" t="s">
        <v>463</v>
      </c>
      <c r="C474" s="160"/>
    </row>
    <row r="475" s="146" customFormat="1" customHeight="1" spans="1:3">
      <c r="A475" s="164">
        <v>2080602</v>
      </c>
      <c r="B475" s="168" t="s">
        <v>464</v>
      </c>
      <c r="C475" s="160"/>
    </row>
    <row r="476" s="146" customFormat="1" customHeight="1" spans="1:3">
      <c r="A476" s="164">
        <v>2080699</v>
      </c>
      <c r="B476" s="168" t="s">
        <v>465</v>
      </c>
      <c r="C476" s="160"/>
    </row>
    <row r="477" s="146" customFormat="1" customHeight="1" spans="1:4">
      <c r="A477" s="158">
        <v>20807</v>
      </c>
      <c r="B477" s="159" t="s">
        <v>466</v>
      </c>
      <c r="C477" s="163">
        <f>SUM(C478:C486)</f>
        <v>50</v>
      </c>
      <c r="D477" s="161"/>
    </row>
    <row r="478" s="146" customFormat="1" customHeight="1" spans="1:3">
      <c r="A478" s="164">
        <v>2080701</v>
      </c>
      <c r="B478" s="168" t="s">
        <v>467</v>
      </c>
      <c r="C478" s="160"/>
    </row>
    <row r="479" s="146" customFormat="1" customHeight="1" spans="1:3">
      <c r="A479" s="164">
        <v>2080702</v>
      </c>
      <c r="B479" s="168" t="s">
        <v>468</v>
      </c>
      <c r="C479" s="160"/>
    </row>
    <row r="480" s="146" customFormat="1" customHeight="1" spans="1:3">
      <c r="A480" s="164">
        <v>2080704</v>
      </c>
      <c r="B480" s="168" t="s">
        <v>469</v>
      </c>
      <c r="C480" s="160"/>
    </row>
    <row r="481" s="146" customFormat="1" customHeight="1" spans="1:3">
      <c r="A481" s="164">
        <v>2080705</v>
      </c>
      <c r="B481" s="168" t="s">
        <v>470</v>
      </c>
      <c r="C481" s="160"/>
    </row>
    <row r="482" s="146" customFormat="1" customHeight="1" spans="1:3">
      <c r="A482" s="164">
        <v>2080709</v>
      </c>
      <c r="B482" s="168" t="s">
        <v>471</v>
      </c>
      <c r="C482" s="160"/>
    </row>
    <row r="483" s="146" customFormat="1" customHeight="1" spans="1:3">
      <c r="A483" s="164">
        <v>2080711</v>
      </c>
      <c r="B483" s="168" t="s">
        <v>472</v>
      </c>
      <c r="C483" s="160"/>
    </row>
    <row r="484" s="146" customFormat="1" customHeight="1" spans="1:3">
      <c r="A484" s="164">
        <v>2080712</v>
      </c>
      <c r="B484" s="168" t="s">
        <v>473</v>
      </c>
      <c r="C484" s="160"/>
    </row>
    <row r="485" s="146" customFormat="1" customHeight="1" spans="1:3">
      <c r="A485" s="164">
        <v>2080713</v>
      </c>
      <c r="B485" s="168" t="s">
        <v>474</v>
      </c>
      <c r="C485" s="160"/>
    </row>
    <row r="486" s="146" customFormat="1" customHeight="1" spans="1:3">
      <c r="A486" s="164">
        <v>2080799</v>
      </c>
      <c r="B486" s="168" t="s">
        <v>475</v>
      </c>
      <c r="C486" s="160">
        <v>50</v>
      </c>
    </row>
    <row r="487" s="146" customFormat="1" customHeight="1" spans="1:4">
      <c r="A487" s="158">
        <v>20808</v>
      </c>
      <c r="B487" s="159" t="s">
        <v>476</v>
      </c>
      <c r="C487" s="163">
        <f>SUM(C488:C495)</f>
        <v>80</v>
      </c>
      <c r="D487" s="161"/>
    </row>
    <row r="488" s="146" customFormat="1" customHeight="1" spans="1:3">
      <c r="A488" s="164">
        <v>2080801</v>
      </c>
      <c r="B488" s="168" t="s">
        <v>477</v>
      </c>
      <c r="C488" s="160"/>
    </row>
    <row r="489" s="146" customFormat="1" customHeight="1" spans="1:3">
      <c r="A489" s="164">
        <v>2080802</v>
      </c>
      <c r="B489" s="168" t="s">
        <v>478</v>
      </c>
      <c r="C489" s="160"/>
    </row>
    <row r="490" s="146" customFormat="1" customHeight="1" spans="1:3">
      <c r="A490" s="164">
        <v>2080803</v>
      </c>
      <c r="B490" s="168" t="s">
        <v>479</v>
      </c>
      <c r="C490" s="160"/>
    </row>
    <row r="491" s="146" customFormat="1" customHeight="1" spans="1:3">
      <c r="A491" s="164">
        <v>2080805</v>
      </c>
      <c r="B491" s="168" t="s">
        <v>480</v>
      </c>
      <c r="C491" s="160">
        <v>80</v>
      </c>
    </row>
    <row r="492" s="146" customFormat="1" customHeight="1" spans="1:3">
      <c r="A492" s="164">
        <v>2080806</v>
      </c>
      <c r="B492" s="168" t="s">
        <v>481</v>
      </c>
      <c r="C492" s="160"/>
    </row>
    <row r="493" s="146" customFormat="1" customHeight="1" spans="1:3">
      <c r="A493" s="164">
        <v>2080807</v>
      </c>
      <c r="B493" s="168" t="s">
        <v>482</v>
      </c>
      <c r="C493" s="160"/>
    </row>
    <row r="494" s="146" customFormat="1" customHeight="1" spans="1:3">
      <c r="A494" s="164">
        <v>2080808</v>
      </c>
      <c r="B494" s="168" t="s">
        <v>483</v>
      </c>
      <c r="C494" s="160"/>
    </row>
    <row r="495" s="146" customFormat="1" customHeight="1" spans="1:3">
      <c r="A495" s="164">
        <v>2080899</v>
      </c>
      <c r="B495" s="168" t="s">
        <v>484</v>
      </c>
      <c r="C495" s="160"/>
    </row>
    <row r="496" s="146" customFormat="1" customHeight="1" spans="1:4">
      <c r="A496" s="158">
        <v>20809</v>
      </c>
      <c r="B496" s="159" t="s">
        <v>485</v>
      </c>
      <c r="C496" s="163">
        <f>SUM(C497:C502)</f>
        <v>20</v>
      </c>
      <c r="D496" s="161"/>
    </row>
    <row r="497" s="146" customFormat="1" customHeight="1" spans="1:3">
      <c r="A497" s="164">
        <v>2080901</v>
      </c>
      <c r="B497" s="168" t="s">
        <v>486</v>
      </c>
      <c r="C497" s="160">
        <v>20</v>
      </c>
    </row>
    <row r="498" s="146" customFormat="1" customHeight="1" spans="1:3">
      <c r="A498" s="164">
        <v>2080902</v>
      </c>
      <c r="B498" s="168" t="s">
        <v>487</v>
      </c>
      <c r="C498" s="160"/>
    </row>
    <row r="499" s="146" customFormat="1" customHeight="1" spans="1:3">
      <c r="A499" s="164">
        <v>2080903</v>
      </c>
      <c r="B499" s="168" t="s">
        <v>488</v>
      </c>
      <c r="C499" s="160"/>
    </row>
    <row r="500" s="146" customFormat="1" customHeight="1" spans="1:3">
      <c r="A500" s="164">
        <v>2080904</v>
      </c>
      <c r="B500" s="168" t="s">
        <v>489</v>
      </c>
      <c r="C500" s="160"/>
    </row>
    <row r="501" s="146" customFormat="1" customHeight="1" spans="1:3">
      <c r="A501" s="164">
        <v>2080905</v>
      </c>
      <c r="B501" s="168" t="s">
        <v>490</v>
      </c>
      <c r="C501" s="160"/>
    </row>
    <row r="502" s="146" customFormat="1" customHeight="1" spans="1:3">
      <c r="A502" s="164">
        <v>2080999</v>
      </c>
      <c r="B502" s="168" t="s">
        <v>491</v>
      </c>
      <c r="C502" s="160"/>
    </row>
    <row r="503" s="146" customFormat="1" customHeight="1" spans="1:4">
      <c r="A503" s="158">
        <v>20810</v>
      </c>
      <c r="B503" s="159" t="s">
        <v>492</v>
      </c>
      <c r="C503" s="163">
        <f>SUM(C504:C510)</f>
        <v>0</v>
      </c>
      <c r="D503" s="161"/>
    </row>
    <row r="504" s="146" customFormat="1" customHeight="1" spans="1:3">
      <c r="A504" s="164">
        <v>2081001</v>
      </c>
      <c r="B504" s="168" t="s">
        <v>493</v>
      </c>
      <c r="C504" s="160"/>
    </row>
    <row r="505" s="146" customFormat="1" customHeight="1" spans="1:3">
      <c r="A505" s="164">
        <v>2081002</v>
      </c>
      <c r="B505" s="168" t="s">
        <v>494</v>
      </c>
      <c r="C505" s="160"/>
    </row>
    <row r="506" s="146" customFormat="1" customHeight="1" spans="1:3">
      <c r="A506" s="164">
        <v>2081003</v>
      </c>
      <c r="B506" s="168" t="s">
        <v>495</v>
      </c>
      <c r="C506" s="160"/>
    </row>
    <row r="507" s="146" customFormat="1" customHeight="1" spans="1:3">
      <c r="A507" s="164">
        <v>2081004</v>
      </c>
      <c r="B507" s="168" t="s">
        <v>496</v>
      </c>
      <c r="C507" s="160"/>
    </row>
    <row r="508" s="146" customFormat="1" customHeight="1" spans="1:3">
      <c r="A508" s="164">
        <v>2081005</v>
      </c>
      <c r="B508" s="168" t="s">
        <v>497</v>
      </c>
      <c r="C508" s="160"/>
    </row>
    <row r="509" s="146" customFormat="1" customHeight="1" spans="1:3">
      <c r="A509" s="164">
        <v>2081006</v>
      </c>
      <c r="B509" s="168" t="s">
        <v>498</v>
      </c>
      <c r="C509" s="160"/>
    </row>
    <row r="510" s="146" customFormat="1" customHeight="1" spans="1:3">
      <c r="A510" s="164">
        <v>2081099</v>
      </c>
      <c r="B510" s="168" t="s">
        <v>499</v>
      </c>
      <c r="C510" s="160"/>
    </row>
    <row r="511" s="146" customFormat="1" customHeight="1" spans="1:4">
      <c r="A511" s="158">
        <v>20811</v>
      </c>
      <c r="B511" s="159" t="s">
        <v>500</v>
      </c>
      <c r="C511" s="163">
        <f>SUM(C512:C519)</f>
        <v>0</v>
      </c>
      <c r="D511" s="161"/>
    </row>
    <row r="512" s="146" customFormat="1" customHeight="1" spans="1:3">
      <c r="A512" s="164">
        <v>2081101</v>
      </c>
      <c r="B512" s="168" t="s">
        <v>132</v>
      </c>
      <c r="C512" s="160"/>
    </row>
    <row r="513" s="146" customFormat="1" customHeight="1" spans="1:3">
      <c r="A513" s="164">
        <v>2081102</v>
      </c>
      <c r="B513" s="168" t="s">
        <v>133</v>
      </c>
      <c r="C513" s="160"/>
    </row>
    <row r="514" s="146" customFormat="1" customHeight="1" spans="1:3">
      <c r="A514" s="164">
        <v>2081103</v>
      </c>
      <c r="B514" s="168" t="s">
        <v>134</v>
      </c>
      <c r="C514" s="160"/>
    </row>
    <row r="515" s="146" customFormat="1" customHeight="1" spans="1:3">
      <c r="A515" s="164">
        <v>2081104</v>
      </c>
      <c r="B515" s="168" t="s">
        <v>501</v>
      </c>
      <c r="C515" s="160"/>
    </row>
    <row r="516" s="146" customFormat="1" customHeight="1" spans="1:3">
      <c r="A516" s="164">
        <v>2081105</v>
      </c>
      <c r="B516" s="168" t="s">
        <v>502</v>
      </c>
      <c r="C516" s="160"/>
    </row>
    <row r="517" s="146" customFormat="1" customHeight="1" spans="1:3">
      <c r="A517" s="164">
        <v>2081106</v>
      </c>
      <c r="B517" s="168" t="s">
        <v>503</v>
      </c>
      <c r="C517" s="160"/>
    </row>
    <row r="518" s="146" customFormat="1" customHeight="1" spans="1:3">
      <c r="A518" s="164">
        <v>2081107</v>
      </c>
      <c r="B518" s="168" t="s">
        <v>504</v>
      </c>
      <c r="C518" s="160"/>
    </row>
    <row r="519" s="146" customFormat="1" customHeight="1" spans="1:3">
      <c r="A519" s="164">
        <v>2081199</v>
      </c>
      <c r="B519" s="168" t="s">
        <v>505</v>
      </c>
      <c r="C519" s="160"/>
    </row>
    <row r="520" s="146" customFormat="1" customHeight="1" spans="1:4">
      <c r="A520" s="158">
        <v>20816</v>
      </c>
      <c r="B520" s="159" t="s">
        <v>506</v>
      </c>
      <c r="C520" s="163">
        <f>SUM(C521:C525)</f>
        <v>0</v>
      </c>
      <c r="D520" s="161"/>
    </row>
    <row r="521" s="146" customFormat="1" customHeight="1" spans="1:3">
      <c r="A521" s="164">
        <v>2081601</v>
      </c>
      <c r="B521" s="168" t="s">
        <v>132</v>
      </c>
      <c r="C521" s="160"/>
    </row>
    <row r="522" s="146" customFormat="1" customHeight="1" spans="1:3">
      <c r="A522" s="164">
        <v>2081602</v>
      </c>
      <c r="B522" s="168" t="s">
        <v>133</v>
      </c>
      <c r="C522" s="160"/>
    </row>
    <row r="523" s="146" customFormat="1" customHeight="1" spans="1:3">
      <c r="A523" s="164">
        <v>2081603</v>
      </c>
      <c r="B523" s="164" t="s">
        <v>134</v>
      </c>
      <c r="C523" s="160"/>
    </row>
    <row r="524" s="146" customFormat="1" customHeight="1" spans="1:4">
      <c r="A524" s="164">
        <v>2081650</v>
      </c>
      <c r="B524" s="175" t="s">
        <v>141</v>
      </c>
      <c r="C524" s="160"/>
      <c r="D524" s="176"/>
    </row>
    <row r="525" s="146" customFormat="1" customHeight="1" spans="1:3">
      <c r="A525" s="164">
        <v>2081699</v>
      </c>
      <c r="B525" s="168" t="s">
        <v>507</v>
      </c>
      <c r="C525" s="160"/>
    </row>
    <row r="526" s="146" customFormat="1" customHeight="1" spans="1:4">
      <c r="A526" s="158">
        <v>20819</v>
      </c>
      <c r="B526" s="159" t="s">
        <v>508</v>
      </c>
      <c r="C526" s="163">
        <f>SUM(C527:C528)</f>
        <v>0</v>
      </c>
      <c r="D526" s="161"/>
    </row>
    <row r="527" s="146" customFormat="1" customHeight="1" spans="1:3">
      <c r="A527" s="164">
        <v>2081901</v>
      </c>
      <c r="B527" s="168" t="s">
        <v>509</v>
      </c>
      <c r="C527" s="160"/>
    </row>
    <row r="528" s="146" customFormat="1" customHeight="1" spans="1:3">
      <c r="A528" s="164">
        <v>2081902</v>
      </c>
      <c r="B528" s="168" t="s">
        <v>510</v>
      </c>
      <c r="C528" s="160"/>
    </row>
    <row r="529" s="146" customFormat="1" customHeight="1" spans="1:4">
      <c r="A529" s="158">
        <v>20820</v>
      </c>
      <c r="B529" s="159" t="s">
        <v>511</v>
      </c>
      <c r="C529" s="163">
        <f>SUM(C530:C531)</f>
        <v>0</v>
      </c>
      <c r="D529" s="161"/>
    </row>
    <row r="530" s="146" customFormat="1" customHeight="1" spans="1:3">
      <c r="A530" s="164">
        <v>2082001</v>
      </c>
      <c r="B530" s="168" t="s">
        <v>512</v>
      </c>
      <c r="C530" s="160"/>
    </row>
    <row r="531" s="146" customFormat="1" customHeight="1" spans="1:3">
      <c r="A531" s="164">
        <v>2082002</v>
      </c>
      <c r="B531" s="168" t="s">
        <v>513</v>
      </c>
      <c r="C531" s="160"/>
    </row>
    <row r="532" s="146" customFormat="1" customHeight="1" spans="1:4">
      <c r="A532" s="158">
        <v>20821</v>
      </c>
      <c r="B532" s="159" t="s">
        <v>514</v>
      </c>
      <c r="C532" s="163">
        <f>SUM(C533:C534)</f>
        <v>0</v>
      </c>
      <c r="D532" s="161"/>
    </row>
    <row r="533" s="146" customFormat="1" customHeight="1" spans="1:3">
      <c r="A533" s="164">
        <v>2082101</v>
      </c>
      <c r="B533" s="168" t="s">
        <v>515</v>
      </c>
      <c r="C533" s="160"/>
    </row>
    <row r="534" s="146" customFormat="1" customHeight="1" spans="1:3">
      <c r="A534" s="164">
        <v>2082102</v>
      </c>
      <c r="B534" s="168" t="s">
        <v>516</v>
      </c>
      <c r="C534" s="160"/>
    </row>
    <row r="535" s="146" customFormat="1" customHeight="1" spans="1:4">
      <c r="A535" s="158">
        <v>20824</v>
      </c>
      <c r="B535" s="159" t="s">
        <v>517</v>
      </c>
      <c r="C535" s="163">
        <f>SUM(C536:C537)</f>
        <v>0</v>
      </c>
      <c r="D535" s="161"/>
    </row>
    <row r="536" s="146" customFormat="1" customHeight="1" spans="1:3">
      <c r="A536" s="164">
        <v>2082401</v>
      </c>
      <c r="B536" s="168" t="s">
        <v>518</v>
      </c>
      <c r="C536" s="160"/>
    </row>
    <row r="537" s="146" customFormat="1" customHeight="1" spans="1:3">
      <c r="A537" s="164">
        <v>2082402</v>
      </c>
      <c r="B537" s="168" t="s">
        <v>519</v>
      </c>
      <c r="C537" s="160"/>
    </row>
    <row r="538" s="146" customFormat="1" customHeight="1" spans="1:4">
      <c r="A538" s="158">
        <v>20825</v>
      </c>
      <c r="B538" s="159" t="s">
        <v>520</v>
      </c>
      <c r="C538" s="163">
        <f>SUM(C539:C540)</f>
        <v>0</v>
      </c>
      <c r="D538" s="161"/>
    </row>
    <row r="539" s="146" customFormat="1" customHeight="1" spans="1:3">
      <c r="A539" s="164">
        <v>2082501</v>
      </c>
      <c r="B539" s="168" t="s">
        <v>521</v>
      </c>
      <c r="C539" s="160"/>
    </row>
    <row r="540" s="146" customFormat="1" customHeight="1" spans="1:3">
      <c r="A540" s="164">
        <v>2082502</v>
      </c>
      <c r="B540" s="168" t="s">
        <v>522</v>
      </c>
      <c r="C540" s="160"/>
    </row>
    <row r="541" s="146" customFormat="1" customHeight="1" spans="1:4">
      <c r="A541" s="158">
        <v>20826</v>
      </c>
      <c r="B541" s="159" t="s">
        <v>523</v>
      </c>
      <c r="C541" s="163">
        <f>SUM(C542:C544)</f>
        <v>0</v>
      </c>
      <c r="D541" s="161"/>
    </row>
    <row r="542" s="146" customFormat="1" customHeight="1" spans="1:3">
      <c r="A542" s="164">
        <v>2082601</v>
      </c>
      <c r="B542" s="168" t="s">
        <v>524</v>
      </c>
      <c r="C542" s="160"/>
    </row>
    <row r="543" s="146" customFormat="1" customHeight="1" spans="1:3">
      <c r="A543" s="164">
        <v>2082602</v>
      </c>
      <c r="B543" s="168" t="s">
        <v>525</v>
      </c>
      <c r="C543" s="160"/>
    </row>
    <row r="544" s="146" customFormat="1" customHeight="1" spans="1:3">
      <c r="A544" s="164">
        <v>2082699</v>
      </c>
      <c r="B544" s="168" t="s">
        <v>526</v>
      </c>
      <c r="C544" s="160"/>
    </row>
    <row r="545" s="146" customFormat="1" customHeight="1" spans="1:4">
      <c r="A545" s="158">
        <v>20827</v>
      </c>
      <c r="B545" s="159" t="s">
        <v>527</v>
      </c>
      <c r="C545" s="163">
        <f>SUM(C546:C548)</f>
        <v>0</v>
      </c>
      <c r="D545" s="161"/>
    </row>
    <row r="546" s="146" customFormat="1" customHeight="1" spans="1:3">
      <c r="A546" s="164">
        <v>2082701</v>
      </c>
      <c r="B546" s="168" t="s">
        <v>528</v>
      </c>
      <c r="C546" s="160"/>
    </row>
    <row r="547" s="146" customFormat="1" customHeight="1" spans="1:3">
      <c r="A547" s="164">
        <v>2082702</v>
      </c>
      <c r="B547" s="168" t="s">
        <v>529</v>
      </c>
      <c r="C547" s="160"/>
    </row>
    <row r="548" s="146" customFormat="1" customHeight="1" spans="1:3">
      <c r="A548" s="164">
        <v>2082799</v>
      </c>
      <c r="B548" s="168" t="s">
        <v>530</v>
      </c>
      <c r="C548" s="160"/>
    </row>
    <row r="549" s="146" customFormat="1" customHeight="1" spans="1:4">
      <c r="A549" s="158">
        <v>20828</v>
      </c>
      <c r="B549" s="158" t="s">
        <v>531</v>
      </c>
      <c r="C549" s="163">
        <f>SUM(C550:C556)</f>
        <v>0</v>
      </c>
      <c r="D549" s="161"/>
    </row>
    <row r="550" s="146" customFormat="1" customHeight="1" spans="1:3">
      <c r="A550" s="164">
        <v>2082801</v>
      </c>
      <c r="B550" s="168" t="s">
        <v>132</v>
      </c>
      <c r="C550" s="160"/>
    </row>
    <row r="551" s="146" customFormat="1" customHeight="1" spans="1:3">
      <c r="A551" s="164">
        <v>2082802</v>
      </c>
      <c r="B551" s="168" t="s">
        <v>133</v>
      </c>
      <c r="C551" s="160"/>
    </row>
    <row r="552" s="146" customFormat="1" customHeight="1" spans="1:3">
      <c r="A552" s="164">
        <v>2082803</v>
      </c>
      <c r="B552" s="168" t="s">
        <v>134</v>
      </c>
      <c r="C552" s="160"/>
    </row>
    <row r="553" s="146" customFormat="1" customHeight="1" spans="1:3">
      <c r="A553" s="164">
        <v>2082804</v>
      </c>
      <c r="B553" s="168" t="s">
        <v>532</v>
      </c>
      <c r="C553" s="160"/>
    </row>
    <row r="554" s="146" customFormat="1" customHeight="1" spans="1:3">
      <c r="A554" s="164">
        <v>2082805</v>
      </c>
      <c r="B554" s="168" t="s">
        <v>533</v>
      </c>
      <c r="C554" s="160"/>
    </row>
    <row r="555" s="146" customFormat="1" customHeight="1" spans="1:3">
      <c r="A555" s="164">
        <v>2082850</v>
      </c>
      <c r="B555" s="168" t="s">
        <v>141</v>
      </c>
      <c r="C555" s="160"/>
    </row>
    <row r="556" s="146" customFormat="1" customHeight="1" spans="1:3">
      <c r="A556" s="164">
        <v>2082899</v>
      </c>
      <c r="B556" s="168" t="s">
        <v>534</v>
      </c>
      <c r="C556" s="160"/>
    </row>
    <row r="557" s="146" customFormat="1" customHeight="1" spans="1:4">
      <c r="A557" s="158">
        <v>20830</v>
      </c>
      <c r="B557" s="159" t="s">
        <v>535</v>
      </c>
      <c r="C557" s="163">
        <f>SUM(C558:C559)</f>
        <v>0</v>
      </c>
      <c r="D557" s="161"/>
    </row>
    <row r="558" s="146" customFormat="1" customHeight="1" spans="1:3">
      <c r="A558" s="164">
        <v>2083001</v>
      </c>
      <c r="B558" s="168" t="s">
        <v>536</v>
      </c>
      <c r="C558" s="160"/>
    </row>
    <row r="559" s="146" customFormat="1" customHeight="1" spans="1:3">
      <c r="A559" s="164">
        <v>2083099</v>
      </c>
      <c r="B559" s="168" t="s">
        <v>537</v>
      </c>
      <c r="C559" s="160"/>
    </row>
    <row r="560" s="146" customFormat="1" customHeight="1" spans="1:4">
      <c r="A560" s="158">
        <v>20899</v>
      </c>
      <c r="B560" s="159" t="s">
        <v>538</v>
      </c>
      <c r="C560" s="163">
        <f>SUM(C561)</f>
        <v>1237</v>
      </c>
      <c r="D560" s="161"/>
    </row>
    <row r="561" s="146" customFormat="1" customHeight="1" spans="1:3">
      <c r="A561" s="164">
        <v>2089999</v>
      </c>
      <c r="B561" s="168" t="s">
        <v>539</v>
      </c>
      <c r="C561" s="160">
        <v>1237</v>
      </c>
    </row>
    <row r="562" s="146" customFormat="1" customHeight="1" spans="1:4">
      <c r="A562" s="158">
        <v>210</v>
      </c>
      <c r="B562" s="159" t="s">
        <v>540</v>
      </c>
      <c r="C562" s="160">
        <f>C563+C568+C583+C587+C599+C602+C606+C611+C615+C619+C622+C631+C633</f>
        <v>720</v>
      </c>
      <c r="D562" s="161"/>
    </row>
    <row r="563" s="146" customFormat="1" customHeight="1" spans="1:4">
      <c r="A563" s="158">
        <v>21001</v>
      </c>
      <c r="B563" s="159" t="s">
        <v>541</v>
      </c>
      <c r="C563" s="163">
        <f>SUM(C564:C567)</f>
        <v>0</v>
      </c>
      <c r="D563" s="161"/>
    </row>
    <row r="564" s="146" customFormat="1" customHeight="1" spans="1:3">
      <c r="A564" s="164">
        <v>2100101</v>
      </c>
      <c r="B564" s="168" t="s">
        <v>132</v>
      </c>
      <c r="C564" s="160"/>
    </row>
    <row r="565" s="146" customFormat="1" customHeight="1" spans="1:3">
      <c r="A565" s="164">
        <v>2100102</v>
      </c>
      <c r="B565" s="168" t="s">
        <v>133</v>
      </c>
      <c r="C565" s="160"/>
    </row>
    <row r="566" s="146" customFormat="1" customHeight="1" spans="1:3">
      <c r="A566" s="164">
        <v>2100103</v>
      </c>
      <c r="B566" s="168" t="s">
        <v>134</v>
      </c>
      <c r="C566" s="160"/>
    </row>
    <row r="567" s="146" customFormat="1" customHeight="1" spans="1:3">
      <c r="A567" s="164">
        <v>2100199</v>
      </c>
      <c r="B567" s="168" t="s">
        <v>542</v>
      </c>
      <c r="C567" s="160"/>
    </row>
    <row r="568" s="146" customFormat="1" customHeight="1" spans="1:4">
      <c r="A568" s="158">
        <v>21002</v>
      </c>
      <c r="B568" s="159" t="s">
        <v>543</v>
      </c>
      <c r="C568" s="163">
        <f>SUM(C569:C582)</f>
        <v>600</v>
      </c>
      <c r="D568" s="161"/>
    </row>
    <row r="569" s="146" customFormat="1" customHeight="1" spans="1:3">
      <c r="A569" s="164">
        <v>2100201</v>
      </c>
      <c r="B569" s="168" t="s">
        <v>544</v>
      </c>
      <c r="C569" s="160">
        <v>600</v>
      </c>
    </row>
    <row r="570" s="146" customFormat="1" customHeight="1" spans="1:3">
      <c r="A570" s="164">
        <v>2100202</v>
      </c>
      <c r="B570" s="168" t="s">
        <v>545</v>
      </c>
      <c r="C570" s="160"/>
    </row>
    <row r="571" s="146" customFormat="1" customHeight="1" spans="1:3">
      <c r="A571" s="164">
        <v>2100203</v>
      </c>
      <c r="B571" s="168" t="s">
        <v>546</v>
      </c>
      <c r="C571" s="160"/>
    </row>
    <row r="572" s="146" customFormat="1" customHeight="1" spans="1:3">
      <c r="A572" s="164">
        <v>2100204</v>
      </c>
      <c r="B572" s="168" t="s">
        <v>547</v>
      </c>
      <c r="C572" s="160"/>
    </row>
    <row r="573" s="146" customFormat="1" customHeight="1" spans="1:3">
      <c r="A573" s="164">
        <v>2100205</v>
      </c>
      <c r="B573" s="168" t="s">
        <v>548</v>
      </c>
      <c r="C573" s="160"/>
    </row>
    <row r="574" s="146" customFormat="1" customHeight="1" spans="1:3">
      <c r="A574" s="164">
        <v>2100206</v>
      </c>
      <c r="B574" s="168" t="s">
        <v>549</v>
      </c>
      <c r="C574" s="160"/>
    </row>
    <row r="575" s="146" customFormat="1" customHeight="1" spans="1:3">
      <c r="A575" s="164">
        <v>2100207</v>
      </c>
      <c r="B575" s="168" t="s">
        <v>550</v>
      </c>
      <c r="C575" s="160"/>
    </row>
    <row r="576" s="146" customFormat="1" customHeight="1" spans="1:3">
      <c r="A576" s="164">
        <v>2100208</v>
      </c>
      <c r="B576" s="168" t="s">
        <v>551</v>
      </c>
      <c r="C576" s="160"/>
    </row>
    <row r="577" s="146" customFormat="1" customHeight="1" spans="1:3">
      <c r="A577" s="164">
        <v>2100209</v>
      </c>
      <c r="B577" s="168" t="s">
        <v>552</v>
      </c>
      <c r="C577" s="160"/>
    </row>
    <row r="578" s="146" customFormat="1" customHeight="1" spans="1:3">
      <c r="A578" s="164">
        <v>2100210</v>
      </c>
      <c r="B578" s="168" t="s">
        <v>553</v>
      </c>
      <c r="C578" s="160"/>
    </row>
    <row r="579" s="146" customFormat="1" customHeight="1" spans="1:3">
      <c r="A579" s="164">
        <v>2100211</v>
      </c>
      <c r="B579" s="168" t="s">
        <v>554</v>
      </c>
      <c r="C579" s="160"/>
    </row>
    <row r="580" s="146" customFormat="1" customHeight="1" spans="1:3">
      <c r="A580" s="164">
        <v>2100212</v>
      </c>
      <c r="B580" s="168" t="s">
        <v>555</v>
      </c>
      <c r="C580" s="160"/>
    </row>
    <row r="581" s="146" customFormat="1" customHeight="1" spans="1:3">
      <c r="A581" s="164">
        <v>2100213</v>
      </c>
      <c r="B581" s="168" t="s">
        <v>556</v>
      </c>
      <c r="C581" s="160"/>
    </row>
    <row r="582" s="146" customFormat="1" customHeight="1" spans="1:3">
      <c r="A582" s="164">
        <v>2100299</v>
      </c>
      <c r="B582" s="168" t="s">
        <v>557</v>
      </c>
      <c r="C582" s="160"/>
    </row>
    <row r="583" s="146" customFormat="1" customHeight="1" spans="1:4">
      <c r="A583" s="158">
        <v>21003</v>
      </c>
      <c r="B583" s="159" t="s">
        <v>558</v>
      </c>
      <c r="C583" s="163">
        <f>SUM(C584:C586)</f>
        <v>0</v>
      </c>
      <c r="D583" s="161"/>
    </row>
    <row r="584" s="146" customFormat="1" customHeight="1" spans="1:3">
      <c r="A584" s="164">
        <v>2100301</v>
      </c>
      <c r="B584" s="168" t="s">
        <v>559</v>
      </c>
      <c r="C584" s="160"/>
    </row>
    <row r="585" s="146" customFormat="1" customHeight="1" spans="1:3">
      <c r="A585" s="164">
        <v>2100302</v>
      </c>
      <c r="B585" s="168" t="s">
        <v>560</v>
      </c>
      <c r="C585" s="160"/>
    </row>
    <row r="586" s="146" customFormat="1" customHeight="1" spans="1:3">
      <c r="A586" s="164">
        <v>2100399</v>
      </c>
      <c r="B586" s="168" t="s">
        <v>561</v>
      </c>
      <c r="C586" s="160"/>
    </row>
    <row r="587" s="146" customFormat="1" customHeight="1" spans="1:4">
      <c r="A587" s="158">
        <v>21004</v>
      </c>
      <c r="B587" s="159" t="s">
        <v>562</v>
      </c>
      <c r="C587" s="163">
        <f>SUM(C588:C598)</f>
        <v>12</v>
      </c>
      <c r="D587" s="161"/>
    </row>
    <row r="588" s="146" customFormat="1" customHeight="1" spans="1:3">
      <c r="A588" s="164">
        <v>2100401</v>
      </c>
      <c r="B588" s="168" t="s">
        <v>563</v>
      </c>
      <c r="C588" s="160"/>
    </row>
    <row r="589" s="146" customFormat="1" customHeight="1" spans="1:3">
      <c r="A589" s="164">
        <v>2100402</v>
      </c>
      <c r="B589" s="168" t="s">
        <v>564</v>
      </c>
      <c r="C589" s="160"/>
    </row>
    <row r="590" s="146" customFormat="1" customHeight="1" spans="1:3">
      <c r="A590" s="164">
        <v>2100403</v>
      </c>
      <c r="B590" s="168" t="s">
        <v>565</v>
      </c>
      <c r="C590" s="160"/>
    </row>
    <row r="591" s="146" customFormat="1" customHeight="1" spans="1:3">
      <c r="A591" s="164">
        <v>2100404</v>
      </c>
      <c r="B591" s="168" t="s">
        <v>566</v>
      </c>
      <c r="C591" s="160"/>
    </row>
    <row r="592" s="146" customFormat="1" customHeight="1" spans="1:3">
      <c r="A592" s="164">
        <v>2100405</v>
      </c>
      <c r="B592" s="168" t="s">
        <v>567</v>
      </c>
      <c r="C592" s="160"/>
    </row>
    <row r="593" s="146" customFormat="1" customHeight="1" spans="1:3">
      <c r="A593" s="164">
        <v>2100406</v>
      </c>
      <c r="B593" s="168" t="s">
        <v>568</v>
      </c>
      <c r="C593" s="160"/>
    </row>
    <row r="594" s="146" customFormat="1" customHeight="1" spans="1:3">
      <c r="A594" s="164">
        <v>2100407</v>
      </c>
      <c r="B594" s="168" t="s">
        <v>569</v>
      </c>
      <c r="C594" s="160"/>
    </row>
    <row r="595" s="146" customFormat="1" customHeight="1" spans="1:3">
      <c r="A595" s="164">
        <v>2100408</v>
      </c>
      <c r="B595" s="168" t="s">
        <v>570</v>
      </c>
      <c r="C595" s="160"/>
    </row>
    <row r="596" s="146" customFormat="1" customHeight="1" spans="1:3">
      <c r="A596" s="164">
        <v>2100409</v>
      </c>
      <c r="B596" s="168" t="s">
        <v>571</v>
      </c>
      <c r="C596" s="160">
        <v>12</v>
      </c>
    </row>
    <row r="597" s="146" customFormat="1" customHeight="1" spans="1:3">
      <c r="A597" s="164">
        <v>2100410</v>
      </c>
      <c r="B597" s="168" t="s">
        <v>572</v>
      </c>
      <c r="C597" s="160"/>
    </row>
    <row r="598" s="146" customFormat="1" customHeight="1" spans="1:3">
      <c r="A598" s="164">
        <v>2100499</v>
      </c>
      <c r="B598" s="168" t="s">
        <v>573</v>
      </c>
      <c r="C598" s="160"/>
    </row>
    <row r="599" s="146" customFormat="1" customHeight="1" spans="1:4">
      <c r="A599" s="158">
        <v>21006</v>
      </c>
      <c r="B599" s="159" t="s">
        <v>574</v>
      </c>
      <c r="C599" s="163">
        <f>SUM(C600:C601)</f>
        <v>0</v>
      </c>
      <c r="D599" s="161"/>
    </row>
    <row r="600" s="146" customFormat="1" customHeight="1" spans="1:3">
      <c r="A600" s="164">
        <v>2100601</v>
      </c>
      <c r="B600" s="168" t="s">
        <v>575</v>
      </c>
      <c r="C600" s="160"/>
    </row>
    <row r="601" s="146" customFormat="1" customHeight="1" spans="1:3">
      <c r="A601" s="164">
        <v>2100699</v>
      </c>
      <c r="B601" s="168" t="s">
        <v>576</v>
      </c>
      <c r="C601" s="160"/>
    </row>
    <row r="602" s="146" customFormat="1" customHeight="1" spans="1:4">
      <c r="A602" s="158">
        <v>21007</v>
      </c>
      <c r="B602" s="159" t="s">
        <v>577</v>
      </c>
      <c r="C602" s="163">
        <f>SUM(C603:C605)</f>
        <v>0</v>
      </c>
      <c r="D602" s="161"/>
    </row>
    <row r="603" s="146" customFormat="1" customHeight="1" spans="1:3">
      <c r="A603" s="164">
        <v>2100716</v>
      </c>
      <c r="B603" s="168" t="s">
        <v>578</v>
      </c>
      <c r="C603" s="160"/>
    </row>
    <row r="604" s="146" customFormat="1" customHeight="1" spans="1:3">
      <c r="A604" s="164">
        <v>2100717</v>
      </c>
      <c r="B604" s="168" t="s">
        <v>579</v>
      </c>
      <c r="C604" s="160"/>
    </row>
    <row r="605" s="146" customFormat="1" customHeight="1" spans="1:3">
      <c r="A605" s="164">
        <v>2100799</v>
      </c>
      <c r="B605" s="168" t="s">
        <v>580</v>
      </c>
      <c r="C605" s="160"/>
    </row>
    <row r="606" s="146" customFormat="1" customHeight="1" spans="1:4">
      <c r="A606" s="158">
        <v>21011</v>
      </c>
      <c r="B606" s="159" t="s">
        <v>581</v>
      </c>
      <c r="C606" s="163">
        <f>SUM(C607:C610)</f>
        <v>88</v>
      </c>
      <c r="D606" s="161"/>
    </row>
    <row r="607" s="146" customFormat="1" customHeight="1" spans="1:3">
      <c r="A607" s="164">
        <v>2101101</v>
      </c>
      <c r="B607" s="168" t="s">
        <v>582</v>
      </c>
      <c r="C607" s="160">
        <v>14</v>
      </c>
    </row>
    <row r="608" s="146" customFormat="1" customHeight="1" spans="1:3">
      <c r="A608" s="164">
        <v>2101102</v>
      </c>
      <c r="B608" s="168" t="s">
        <v>583</v>
      </c>
      <c r="C608" s="160">
        <v>71</v>
      </c>
    </row>
    <row r="609" s="146" customFormat="1" customHeight="1" spans="1:3">
      <c r="A609" s="164">
        <v>2101103</v>
      </c>
      <c r="B609" s="168" t="s">
        <v>584</v>
      </c>
      <c r="C609" s="160"/>
    </row>
    <row r="610" s="146" customFormat="1" customHeight="1" spans="1:3">
      <c r="A610" s="164">
        <v>2101199</v>
      </c>
      <c r="B610" s="168" t="s">
        <v>585</v>
      </c>
      <c r="C610" s="160">
        <v>3</v>
      </c>
    </row>
    <row r="611" s="146" customFormat="1" customHeight="1" spans="1:4">
      <c r="A611" s="158">
        <v>21012</v>
      </c>
      <c r="B611" s="159" t="s">
        <v>586</v>
      </c>
      <c r="C611" s="163">
        <f>SUM(C612:C614)</f>
        <v>0</v>
      </c>
      <c r="D611" s="161"/>
    </row>
    <row r="612" s="146" customFormat="1" customHeight="1" spans="1:3">
      <c r="A612" s="164">
        <v>2101201</v>
      </c>
      <c r="B612" s="168" t="s">
        <v>587</v>
      </c>
      <c r="C612" s="160"/>
    </row>
    <row r="613" s="146" customFormat="1" customHeight="1" spans="1:3">
      <c r="A613" s="164">
        <v>2101202</v>
      </c>
      <c r="B613" s="168" t="s">
        <v>588</v>
      </c>
      <c r="C613" s="160"/>
    </row>
    <row r="614" s="146" customFormat="1" customHeight="1" spans="1:3">
      <c r="A614" s="164">
        <v>2101299</v>
      </c>
      <c r="B614" s="168" t="s">
        <v>589</v>
      </c>
      <c r="C614" s="160"/>
    </row>
    <row r="615" s="146" customFormat="1" customHeight="1" spans="1:4">
      <c r="A615" s="158">
        <v>21013</v>
      </c>
      <c r="B615" s="159" t="s">
        <v>590</v>
      </c>
      <c r="C615" s="163">
        <f>SUM(C616:C618)</f>
        <v>0</v>
      </c>
      <c r="D615" s="161"/>
    </row>
    <row r="616" s="146" customFormat="1" customHeight="1" spans="1:3">
      <c r="A616" s="164">
        <v>2101301</v>
      </c>
      <c r="B616" s="168" t="s">
        <v>591</v>
      </c>
      <c r="C616" s="160"/>
    </row>
    <row r="617" s="146" customFormat="1" customHeight="1" spans="1:3">
      <c r="A617" s="164">
        <v>2101302</v>
      </c>
      <c r="B617" s="168" t="s">
        <v>592</v>
      </c>
      <c r="C617" s="160"/>
    </row>
    <row r="618" s="146" customFormat="1" customHeight="1" spans="1:3">
      <c r="A618" s="164">
        <v>2101399</v>
      </c>
      <c r="B618" s="168" t="s">
        <v>593</v>
      </c>
      <c r="C618" s="160"/>
    </row>
    <row r="619" s="146" customFormat="1" customHeight="1" spans="1:4">
      <c r="A619" s="158">
        <v>21014</v>
      </c>
      <c r="B619" s="159" t="s">
        <v>594</v>
      </c>
      <c r="C619" s="163">
        <f>SUM(C620:C621)</f>
        <v>0</v>
      </c>
      <c r="D619" s="161"/>
    </row>
    <row r="620" s="146" customFormat="1" customHeight="1" spans="1:3">
      <c r="A620" s="164">
        <v>2101401</v>
      </c>
      <c r="B620" s="168" t="s">
        <v>595</v>
      </c>
      <c r="C620" s="160"/>
    </row>
    <row r="621" s="146" customFormat="1" customHeight="1" spans="1:3">
      <c r="A621" s="164">
        <v>2101499</v>
      </c>
      <c r="B621" s="168" t="s">
        <v>596</v>
      </c>
      <c r="C621" s="160"/>
    </row>
    <row r="622" s="146" customFormat="1" customHeight="1" spans="1:4">
      <c r="A622" s="158">
        <v>21015</v>
      </c>
      <c r="B622" s="159" t="s">
        <v>597</v>
      </c>
      <c r="C622" s="163">
        <f>SUM(C623:C630)</f>
        <v>0</v>
      </c>
      <c r="D622" s="161"/>
    </row>
    <row r="623" s="146" customFormat="1" customHeight="1" spans="1:3">
      <c r="A623" s="164">
        <v>2101501</v>
      </c>
      <c r="B623" s="168" t="s">
        <v>132</v>
      </c>
      <c r="C623" s="160"/>
    </row>
    <row r="624" s="146" customFormat="1" customHeight="1" spans="1:3">
      <c r="A624" s="164">
        <v>2101502</v>
      </c>
      <c r="B624" s="168" t="s">
        <v>133</v>
      </c>
      <c r="C624" s="160"/>
    </row>
    <row r="625" s="146" customFormat="1" customHeight="1" spans="1:3">
      <c r="A625" s="164">
        <v>2101503</v>
      </c>
      <c r="B625" s="168" t="s">
        <v>134</v>
      </c>
      <c r="C625" s="160"/>
    </row>
    <row r="626" s="146" customFormat="1" customHeight="1" spans="1:3">
      <c r="A626" s="164">
        <v>2101504</v>
      </c>
      <c r="B626" s="168" t="s">
        <v>173</v>
      </c>
      <c r="C626" s="160"/>
    </row>
    <row r="627" s="146" customFormat="1" customHeight="1" spans="1:3">
      <c r="A627" s="164">
        <v>2101505</v>
      </c>
      <c r="B627" s="168" t="s">
        <v>598</v>
      </c>
      <c r="C627" s="160"/>
    </row>
    <row r="628" s="146" customFormat="1" customHeight="1" spans="1:3">
      <c r="A628" s="164">
        <v>2101506</v>
      </c>
      <c r="B628" s="168" t="s">
        <v>599</v>
      </c>
      <c r="C628" s="160"/>
    </row>
    <row r="629" s="146" customFormat="1" customHeight="1" spans="1:3">
      <c r="A629" s="164">
        <v>2101550</v>
      </c>
      <c r="B629" s="168" t="s">
        <v>141</v>
      </c>
      <c r="C629" s="160"/>
    </row>
    <row r="630" s="146" customFormat="1" customHeight="1" spans="1:3">
      <c r="A630" s="164">
        <v>2101599</v>
      </c>
      <c r="B630" s="168" t="s">
        <v>600</v>
      </c>
      <c r="C630" s="160"/>
    </row>
    <row r="631" s="146" customFormat="1" customHeight="1" spans="1:4">
      <c r="A631" s="158">
        <v>21016</v>
      </c>
      <c r="B631" s="159" t="s">
        <v>601</v>
      </c>
      <c r="C631" s="163">
        <f>SUM(C632)</f>
        <v>0</v>
      </c>
      <c r="D631" s="161"/>
    </row>
    <row r="632" s="146" customFormat="1" customHeight="1" spans="1:3">
      <c r="A632" s="164">
        <v>2101601</v>
      </c>
      <c r="B632" s="168" t="s">
        <v>602</v>
      </c>
      <c r="C632" s="160"/>
    </row>
    <row r="633" s="146" customFormat="1" customHeight="1" spans="1:4">
      <c r="A633" s="158">
        <v>21099</v>
      </c>
      <c r="B633" s="177" t="s">
        <v>603</v>
      </c>
      <c r="C633" s="163">
        <f>SUM(C634)</f>
        <v>20</v>
      </c>
      <c r="D633" s="161"/>
    </row>
    <row r="634" s="146" customFormat="1" customHeight="1" spans="1:3">
      <c r="A634" s="164">
        <v>2109999</v>
      </c>
      <c r="B634" s="178" t="s">
        <v>604</v>
      </c>
      <c r="C634" s="160">
        <v>20</v>
      </c>
    </row>
    <row r="635" s="146" customFormat="1" customHeight="1" spans="1:4">
      <c r="A635" s="158">
        <v>211</v>
      </c>
      <c r="B635" s="177" t="s">
        <v>605</v>
      </c>
      <c r="C635" s="160">
        <f>C636+C646+C650+C659+C666+C673+C679+C682+C685+C686+C687+C693+C694+C695+C706</f>
        <v>2422</v>
      </c>
      <c r="D635" s="161"/>
    </row>
    <row r="636" s="146" customFormat="1" customHeight="1" spans="1:4">
      <c r="A636" s="158">
        <v>21101</v>
      </c>
      <c r="B636" s="177" t="s">
        <v>606</v>
      </c>
      <c r="C636" s="163">
        <f>SUM(C637:C645)</f>
        <v>60</v>
      </c>
      <c r="D636" s="161"/>
    </row>
    <row r="637" s="146" customFormat="1" customHeight="1" spans="1:3">
      <c r="A637" s="164">
        <v>2110101</v>
      </c>
      <c r="B637" s="178" t="s">
        <v>132</v>
      </c>
      <c r="C637" s="160"/>
    </row>
    <row r="638" s="146" customFormat="1" customHeight="1" spans="1:3">
      <c r="A638" s="164">
        <v>2110102</v>
      </c>
      <c r="B638" s="178" t="s">
        <v>133</v>
      </c>
      <c r="C638" s="160">
        <v>8</v>
      </c>
    </row>
    <row r="639" s="146" customFormat="1" customHeight="1" spans="1:3">
      <c r="A639" s="164">
        <v>2110103</v>
      </c>
      <c r="B639" s="178" t="s">
        <v>134</v>
      </c>
      <c r="C639" s="160"/>
    </row>
    <row r="640" s="146" customFormat="1" customHeight="1" spans="1:3">
      <c r="A640" s="164">
        <v>2110104</v>
      </c>
      <c r="B640" s="178" t="s">
        <v>607</v>
      </c>
      <c r="C640" s="160">
        <v>2</v>
      </c>
    </row>
    <row r="641" s="146" customFormat="1" customHeight="1" spans="1:3">
      <c r="A641" s="164">
        <v>2110105</v>
      </c>
      <c r="B641" s="178" t="s">
        <v>608</v>
      </c>
      <c r="C641" s="160">
        <v>13</v>
      </c>
    </row>
    <row r="642" s="146" customFormat="1" customHeight="1" spans="1:3">
      <c r="A642" s="164">
        <v>2110106</v>
      </c>
      <c r="B642" s="178" t="s">
        <v>609</v>
      </c>
      <c r="C642" s="160"/>
    </row>
    <row r="643" s="146" customFormat="1" customHeight="1" spans="1:3">
      <c r="A643" s="164">
        <v>2110107</v>
      </c>
      <c r="B643" s="178" t="s">
        <v>610</v>
      </c>
      <c r="C643" s="160"/>
    </row>
    <row r="644" s="146" customFormat="1" customHeight="1" spans="1:3">
      <c r="A644" s="164">
        <v>2110108</v>
      </c>
      <c r="B644" s="178" t="s">
        <v>611</v>
      </c>
      <c r="C644" s="160"/>
    </row>
    <row r="645" s="146" customFormat="1" customHeight="1" spans="1:3">
      <c r="A645" s="164">
        <v>2110199</v>
      </c>
      <c r="B645" s="178" t="s">
        <v>612</v>
      </c>
      <c r="C645" s="160">
        <v>37</v>
      </c>
    </row>
    <row r="646" s="146" customFormat="1" customHeight="1" spans="1:4">
      <c r="A646" s="158">
        <v>21102</v>
      </c>
      <c r="B646" s="177" t="s">
        <v>613</v>
      </c>
      <c r="C646" s="163">
        <f>SUM(C647:C649)</f>
        <v>227</v>
      </c>
      <c r="D646" s="161"/>
    </row>
    <row r="647" s="146" customFormat="1" customHeight="1" spans="1:3">
      <c r="A647" s="164">
        <v>2110203</v>
      </c>
      <c r="B647" s="178" t="s">
        <v>614</v>
      </c>
      <c r="C647" s="160">
        <v>130</v>
      </c>
    </row>
    <row r="648" s="146" customFormat="1" customHeight="1" spans="1:3">
      <c r="A648" s="164">
        <v>2110204</v>
      </c>
      <c r="B648" s="178" t="s">
        <v>615</v>
      </c>
      <c r="C648" s="160"/>
    </row>
    <row r="649" s="146" customFormat="1" customHeight="1" spans="1:3">
      <c r="A649" s="164">
        <v>2110299</v>
      </c>
      <c r="B649" s="178" t="s">
        <v>616</v>
      </c>
      <c r="C649" s="160">
        <v>97</v>
      </c>
    </row>
    <row r="650" s="146" customFormat="1" customHeight="1" spans="1:4">
      <c r="A650" s="158">
        <v>21103</v>
      </c>
      <c r="B650" s="177" t="s">
        <v>617</v>
      </c>
      <c r="C650" s="163">
        <f>SUM(C651:C658)</f>
        <v>2086</v>
      </c>
      <c r="D650" s="161"/>
    </row>
    <row r="651" s="146" customFormat="1" customHeight="1" spans="1:3">
      <c r="A651" s="164">
        <v>2110301</v>
      </c>
      <c r="B651" s="178" t="s">
        <v>618</v>
      </c>
      <c r="C651" s="160">
        <v>220</v>
      </c>
    </row>
    <row r="652" s="146" customFormat="1" customHeight="1" spans="1:3">
      <c r="A652" s="164">
        <v>2110302</v>
      </c>
      <c r="B652" s="178" t="s">
        <v>619</v>
      </c>
      <c r="C652" s="160">
        <v>1749</v>
      </c>
    </row>
    <row r="653" s="146" customFormat="1" customHeight="1" spans="1:3">
      <c r="A653" s="164">
        <v>2110303</v>
      </c>
      <c r="B653" s="178" t="s">
        <v>620</v>
      </c>
      <c r="C653" s="160"/>
    </row>
    <row r="654" s="146" customFormat="1" customHeight="1" spans="1:3">
      <c r="A654" s="164">
        <v>2110304</v>
      </c>
      <c r="B654" s="178" t="s">
        <v>621</v>
      </c>
      <c r="C654" s="160"/>
    </row>
    <row r="655" s="146" customFormat="1" customHeight="1" spans="1:3">
      <c r="A655" s="164">
        <v>2110305</v>
      </c>
      <c r="B655" s="178" t="s">
        <v>622</v>
      </c>
      <c r="C655" s="160"/>
    </row>
    <row r="656" s="146" customFormat="1" customHeight="1" spans="1:3">
      <c r="A656" s="164">
        <v>2110306</v>
      </c>
      <c r="B656" s="178" t="s">
        <v>623</v>
      </c>
      <c r="C656" s="160"/>
    </row>
    <row r="657" s="146" customFormat="1" customHeight="1" spans="1:3">
      <c r="A657" s="164">
        <v>2110307</v>
      </c>
      <c r="B657" s="178" t="s">
        <v>624</v>
      </c>
      <c r="C657" s="160"/>
    </row>
    <row r="658" s="146" customFormat="1" customHeight="1" spans="1:3">
      <c r="A658" s="164">
        <v>2110399</v>
      </c>
      <c r="B658" s="178" t="s">
        <v>625</v>
      </c>
      <c r="C658" s="160">
        <v>117</v>
      </c>
    </row>
    <row r="659" s="146" customFormat="1" customHeight="1" spans="1:4">
      <c r="A659" s="158">
        <v>21104</v>
      </c>
      <c r="B659" s="177" t="s">
        <v>626</v>
      </c>
      <c r="C659" s="163">
        <f>SUM(C660:C665)</f>
        <v>0</v>
      </c>
      <c r="D659" s="161"/>
    </row>
    <row r="660" s="146" customFormat="1" customHeight="1" spans="1:3">
      <c r="A660" s="164">
        <v>2110401</v>
      </c>
      <c r="B660" s="178" t="s">
        <v>627</v>
      </c>
      <c r="C660" s="160"/>
    </row>
    <row r="661" s="146" customFormat="1" customHeight="1" spans="1:3">
      <c r="A661" s="164">
        <v>2110402</v>
      </c>
      <c r="B661" s="178" t="s">
        <v>628</v>
      </c>
      <c r="C661" s="160"/>
    </row>
    <row r="662" s="146" customFormat="1" customHeight="1" spans="1:3">
      <c r="A662" s="164">
        <v>2110404</v>
      </c>
      <c r="B662" s="178" t="s">
        <v>629</v>
      </c>
      <c r="C662" s="160"/>
    </row>
    <row r="663" s="146" customFormat="1" customHeight="1" spans="1:3">
      <c r="A663" s="164">
        <v>2110405</v>
      </c>
      <c r="B663" s="178" t="s">
        <v>630</v>
      </c>
      <c r="C663" s="160"/>
    </row>
    <row r="664" s="146" customFormat="1" customHeight="1" spans="1:3">
      <c r="A664" s="164">
        <v>2110406</v>
      </c>
      <c r="B664" s="178" t="s">
        <v>631</v>
      </c>
      <c r="C664" s="160"/>
    </row>
    <row r="665" s="146" customFormat="1" customHeight="1" spans="1:3">
      <c r="A665" s="164">
        <v>2110499</v>
      </c>
      <c r="B665" s="178" t="s">
        <v>632</v>
      </c>
      <c r="C665" s="160"/>
    </row>
    <row r="666" s="146" customFormat="1" customHeight="1" spans="1:4">
      <c r="A666" s="158">
        <v>21105</v>
      </c>
      <c r="B666" s="177" t="s">
        <v>633</v>
      </c>
      <c r="C666" s="163">
        <f>SUM(C667:C672)</f>
        <v>0</v>
      </c>
      <c r="D666" s="161"/>
    </row>
    <row r="667" s="146" customFormat="1" customHeight="1" spans="1:3">
      <c r="A667" s="164">
        <v>2110501</v>
      </c>
      <c r="B667" s="178" t="s">
        <v>634</v>
      </c>
      <c r="C667" s="160"/>
    </row>
    <row r="668" s="146" customFormat="1" customHeight="1" spans="1:3">
      <c r="A668" s="164">
        <v>2110502</v>
      </c>
      <c r="B668" s="178" t="s">
        <v>635</v>
      </c>
      <c r="C668" s="160"/>
    </row>
    <row r="669" s="146" customFormat="1" customHeight="1" spans="1:3">
      <c r="A669" s="164">
        <v>2110503</v>
      </c>
      <c r="B669" s="178" t="s">
        <v>636</v>
      </c>
      <c r="C669" s="160"/>
    </row>
    <row r="670" s="146" customFormat="1" customHeight="1" spans="1:3">
      <c r="A670" s="164">
        <v>2110506</v>
      </c>
      <c r="B670" s="178" t="s">
        <v>637</v>
      </c>
      <c r="C670" s="160"/>
    </row>
    <row r="671" s="146" customFormat="1" customHeight="1" spans="1:3">
      <c r="A671" s="164">
        <v>2110507</v>
      </c>
      <c r="B671" s="178" t="s">
        <v>638</v>
      </c>
      <c r="C671" s="160"/>
    </row>
    <row r="672" s="146" customFormat="1" customHeight="1" spans="1:3">
      <c r="A672" s="164">
        <v>2110599</v>
      </c>
      <c r="B672" s="178" t="s">
        <v>639</v>
      </c>
      <c r="C672" s="160"/>
    </row>
    <row r="673" s="146" customFormat="1" customHeight="1" spans="1:4">
      <c r="A673" s="158">
        <v>21106</v>
      </c>
      <c r="B673" s="177" t="s">
        <v>640</v>
      </c>
      <c r="C673" s="163">
        <f>SUM(C674:C678)</f>
        <v>0</v>
      </c>
      <c r="D673" s="161"/>
    </row>
    <row r="674" s="146" customFormat="1" customHeight="1" spans="1:3">
      <c r="A674" s="164">
        <v>2110602</v>
      </c>
      <c r="B674" s="178" t="s">
        <v>641</v>
      </c>
      <c r="C674" s="160"/>
    </row>
    <row r="675" s="146" customFormat="1" customHeight="1" spans="1:3">
      <c r="A675" s="164">
        <v>2110603</v>
      </c>
      <c r="B675" s="178" t="s">
        <v>642</v>
      </c>
      <c r="C675" s="160"/>
    </row>
    <row r="676" s="146" customFormat="1" customHeight="1" spans="1:3">
      <c r="A676" s="164">
        <v>2110604</v>
      </c>
      <c r="B676" s="178" t="s">
        <v>643</v>
      </c>
      <c r="C676" s="160"/>
    </row>
    <row r="677" s="146" customFormat="1" customHeight="1" spans="1:3">
      <c r="A677" s="164">
        <v>2110605</v>
      </c>
      <c r="B677" s="178" t="s">
        <v>644</v>
      </c>
      <c r="C677" s="160"/>
    </row>
    <row r="678" s="146" customFormat="1" customHeight="1" spans="1:3">
      <c r="A678" s="164">
        <v>2110699</v>
      </c>
      <c r="B678" s="178" t="s">
        <v>645</v>
      </c>
      <c r="C678" s="160"/>
    </row>
    <row r="679" s="146" customFormat="1" customHeight="1" spans="1:4">
      <c r="A679" s="158">
        <v>21107</v>
      </c>
      <c r="B679" s="177" t="s">
        <v>646</v>
      </c>
      <c r="C679" s="163">
        <f>SUM(C680:C681)</f>
        <v>0</v>
      </c>
      <c r="D679" s="161"/>
    </row>
    <row r="680" s="146" customFormat="1" customHeight="1" spans="1:3">
      <c r="A680" s="164">
        <v>2110704</v>
      </c>
      <c r="B680" s="178" t="s">
        <v>647</v>
      </c>
      <c r="C680" s="160"/>
    </row>
    <row r="681" s="146" customFormat="1" customHeight="1" spans="1:3">
      <c r="A681" s="164">
        <v>2110799</v>
      </c>
      <c r="B681" s="178" t="s">
        <v>648</v>
      </c>
      <c r="C681" s="160"/>
    </row>
    <row r="682" s="146" customFormat="1" customHeight="1" spans="1:4">
      <c r="A682" s="158">
        <v>21108</v>
      </c>
      <c r="B682" s="177" t="s">
        <v>649</v>
      </c>
      <c r="C682" s="163">
        <f>SUM(C683:C684)</f>
        <v>0</v>
      </c>
      <c r="D682" s="161"/>
    </row>
    <row r="683" s="146" customFormat="1" customHeight="1" spans="1:3">
      <c r="A683" s="164">
        <v>2110804</v>
      </c>
      <c r="B683" s="178" t="s">
        <v>650</v>
      </c>
      <c r="C683" s="160"/>
    </row>
    <row r="684" s="146" customFormat="1" customHeight="1" spans="1:3">
      <c r="A684" s="164">
        <v>2110899</v>
      </c>
      <c r="B684" s="178" t="s">
        <v>651</v>
      </c>
      <c r="C684" s="160"/>
    </row>
    <row r="685" s="146" customFormat="1" customHeight="1" spans="1:3">
      <c r="A685" s="164">
        <v>21109</v>
      </c>
      <c r="B685" s="178" t="s">
        <v>652</v>
      </c>
      <c r="C685" s="166"/>
    </row>
    <row r="686" s="146" customFormat="1" customHeight="1" spans="1:3">
      <c r="A686" s="164">
        <v>21110</v>
      </c>
      <c r="B686" s="178" t="s">
        <v>653</v>
      </c>
      <c r="C686" s="166"/>
    </row>
    <row r="687" s="146" customFormat="1" ht="13.95" customHeight="1" spans="1:4">
      <c r="A687" s="158">
        <v>21111</v>
      </c>
      <c r="B687" s="177" t="s">
        <v>654</v>
      </c>
      <c r="C687" s="163">
        <f>SUM(C688:C692)</f>
        <v>49</v>
      </c>
      <c r="D687" s="161"/>
    </row>
    <row r="688" s="146" customFormat="1" customHeight="1" spans="1:3">
      <c r="A688" s="164">
        <v>2111101</v>
      </c>
      <c r="B688" s="178" t="s">
        <v>655</v>
      </c>
      <c r="C688" s="160">
        <v>49</v>
      </c>
    </row>
    <row r="689" s="146" customFormat="1" customHeight="1" spans="1:3">
      <c r="A689" s="164">
        <v>2111102</v>
      </c>
      <c r="B689" s="178" t="s">
        <v>656</v>
      </c>
      <c r="C689" s="160"/>
    </row>
    <row r="690" s="146" customFormat="1" customHeight="1" spans="1:3">
      <c r="A690" s="164">
        <v>2111103</v>
      </c>
      <c r="B690" s="178" t="s">
        <v>657</v>
      </c>
      <c r="C690" s="160"/>
    </row>
    <row r="691" s="146" customFormat="1" customHeight="1" spans="1:3">
      <c r="A691" s="164">
        <v>2111104</v>
      </c>
      <c r="B691" s="178" t="s">
        <v>658</v>
      </c>
      <c r="C691" s="160"/>
    </row>
    <row r="692" s="146" customFormat="1" customHeight="1" spans="1:3">
      <c r="A692" s="164">
        <v>2111199</v>
      </c>
      <c r="B692" s="178" t="s">
        <v>659</v>
      </c>
      <c r="C692" s="160"/>
    </row>
    <row r="693" s="146" customFormat="1" customHeight="1" spans="1:3">
      <c r="A693" s="164">
        <v>21112</v>
      </c>
      <c r="B693" s="178" t="s">
        <v>660</v>
      </c>
      <c r="C693" s="160"/>
    </row>
    <row r="694" s="146" customFormat="1" customHeight="1" spans="1:3">
      <c r="A694" s="164">
        <v>21113</v>
      </c>
      <c r="B694" s="178" t="s">
        <v>661</v>
      </c>
      <c r="C694" s="160"/>
    </row>
    <row r="695" s="146" customFormat="1" customHeight="1" spans="1:4">
      <c r="A695" s="158">
        <v>21114</v>
      </c>
      <c r="B695" s="177" t="s">
        <v>662</v>
      </c>
      <c r="C695" s="163">
        <f>SUM(C696:C705)</f>
        <v>0</v>
      </c>
      <c r="D695" s="161"/>
    </row>
    <row r="696" s="146" customFormat="1" customHeight="1" spans="1:3">
      <c r="A696" s="164">
        <v>2111401</v>
      </c>
      <c r="B696" s="178" t="s">
        <v>132</v>
      </c>
      <c r="C696" s="160"/>
    </row>
    <row r="697" s="146" customFormat="1" customHeight="1" spans="1:3">
      <c r="A697" s="164">
        <v>2111402</v>
      </c>
      <c r="B697" s="178" t="s">
        <v>133</v>
      </c>
      <c r="C697" s="160"/>
    </row>
    <row r="698" s="146" customFormat="1" customHeight="1" spans="1:3">
      <c r="A698" s="164">
        <v>2111403</v>
      </c>
      <c r="B698" s="178" t="s">
        <v>134</v>
      </c>
      <c r="C698" s="160"/>
    </row>
    <row r="699" s="146" customFormat="1" customHeight="1" spans="1:3">
      <c r="A699" s="164">
        <v>2111406</v>
      </c>
      <c r="B699" s="178" t="s">
        <v>663</v>
      </c>
      <c r="C699" s="160"/>
    </row>
    <row r="700" s="146" customFormat="1" customHeight="1" spans="1:3">
      <c r="A700" s="164">
        <v>2111407</v>
      </c>
      <c r="B700" s="178" t="s">
        <v>664</v>
      </c>
      <c r="C700" s="160"/>
    </row>
    <row r="701" s="146" customFormat="1" customHeight="1" spans="1:3">
      <c r="A701" s="164">
        <v>2111408</v>
      </c>
      <c r="B701" s="178" t="s">
        <v>665</v>
      </c>
      <c r="C701" s="160"/>
    </row>
    <row r="702" s="146" customFormat="1" customHeight="1" spans="1:3">
      <c r="A702" s="164">
        <v>2111411</v>
      </c>
      <c r="B702" s="178" t="s">
        <v>173</v>
      </c>
      <c r="C702" s="160"/>
    </row>
    <row r="703" s="146" customFormat="1" customHeight="1" spans="1:3">
      <c r="A703" s="164">
        <v>2111413</v>
      </c>
      <c r="B703" s="178" t="s">
        <v>666</v>
      </c>
      <c r="C703" s="160"/>
    </row>
    <row r="704" s="146" customFormat="1" customHeight="1" spans="1:3">
      <c r="A704" s="164">
        <v>2111450</v>
      </c>
      <c r="B704" s="178" t="s">
        <v>141</v>
      </c>
      <c r="C704" s="160"/>
    </row>
    <row r="705" s="146" customFormat="1" customHeight="1" spans="1:3">
      <c r="A705" s="164">
        <v>2111499</v>
      </c>
      <c r="B705" s="178" t="s">
        <v>667</v>
      </c>
      <c r="C705" s="160"/>
    </row>
    <row r="706" s="146" customFormat="1" customHeight="1" spans="1:4">
      <c r="A706" s="158">
        <v>21199</v>
      </c>
      <c r="B706" s="177" t="s">
        <v>668</v>
      </c>
      <c r="C706" s="163">
        <f>SUM(C707)</f>
        <v>0</v>
      </c>
      <c r="D706" s="161"/>
    </row>
    <row r="707" s="146" customFormat="1" customHeight="1" spans="1:3">
      <c r="A707" s="164">
        <v>2119999</v>
      </c>
      <c r="B707" s="178" t="s">
        <v>669</v>
      </c>
      <c r="C707" s="160"/>
    </row>
    <row r="708" s="146" customFormat="1" customHeight="1" spans="1:4">
      <c r="A708" s="158">
        <v>212</v>
      </c>
      <c r="B708" s="177" t="s">
        <v>670</v>
      </c>
      <c r="C708" s="160">
        <f>C709+C720+C721+C724+C726+C728</f>
        <v>157631</v>
      </c>
      <c r="D708" s="161"/>
    </row>
    <row r="709" s="146" customFormat="1" customHeight="1" spans="1:4">
      <c r="A709" s="158">
        <v>21201</v>
      </c>
      <c r="B709" s="177" t="s">
        <v>671</v>
      </c>
      <c r="C709" s="163">
        <f>SUM(C710:C719)</f>
        <v>992</v>
      </c>
      <c r="D709" s="161"/>
    </row>
    <row r="710" s="146" customFormat="1" customHeight="1" spans="1:3">
      <c r="A710" s="164">
        <v>2120101</v>
      </c>
      <c r="B710" s="178" t="s">
        <v>132</v>
      </c>
      <c r="C710" s="160">
        <v>24</v>
      </c>
    </row>
    <row r="711" s="146" customFormat="1" customHeight="1" spans="1:3">
      <c r="A711" s="164">
        <v>2120102</v>
      </c>
      <c r="B711" s="178" t="s">
        <v>133</v>
      </c>
      <c r="C711" s="160">
        <v>61</v>
      </c>
    </row>
    <row r="712" s="146" customFormat="1" customHeight="1" spans="1:3">
      <c r="A712" s="164">
        <v>2120103</v>
      </c>
      <c r="B712" s="178" t="s">
        <v>134</v>
      </c>
      <c r="C712" s="160"/>
    </row>
    <row r="713" s="146" customFormat="1" customHeight="1" spans="1:3">
      <c r="A713" s="164">
        <v>2120104</v>
      </c>
      <c r="B713" s="178" t="s">
        <v>672</v>
      </c>
      <c r="C713" s="160">
        <v>193</v>
      </c>
    </row>
    <row r="714" s="146" customFormat="1" customHeight="1" spans="1:3">
      <c r="A714" s="164">
        <v>2120105</v>
      </c>
      <c r="B714" s="178" t="s">
        <v>673</v>
      </c>
      <c r="C714" s="160"/>
    </row>
    <row r="715" s="146" customFormat="1" customHeight="1" spans="1:3">
      <c r="A715" s="164">
        <v>2120106</v>
      </c>
      <c r="B715" s="178" t="s">
        <v>674</v>
      </c>
      <c r="C715" s="160"/>
    </row>
    <row r="716" s="146" customFormat="1" customHeight="1" spans="1:3">
      <c r="A716" s="164">
        <v>2120107</v>
      </c>
      <c r="B716" s="178" t="s">
        <v>675</v>
      </c>
      <c r="C716" s="160"/>
    </row>
    <row r="717" s="146" customFormat="1" customHeight="1" spans="1:3">
      <c r="A717" s="164">
        <v>2120109</v>
      </c>
      <c r="B717" s="178" t="s">
        <v>676</v>
      </c>
      <c r="C717" s="160"/>
    </row>
    <row r="718" s="146" customFormat="1" customHeight="1" spans="1:3">
      <c r="A718" s="164">
        <v>2120110</v>
      </c>
      <c r="B718" s="178" t="s">
        <v>677</v>
      </c>
      <c r="C718" s="160"/>
    </row>
    <row r="719" s="146" customFormat="1" customHeight="1" spans="1:3">
      <c r="A719" s="164">
        <v>2120199</v>
      </c>
      <c r="B719" s="178" t="s">
        <v>678</v>
      </c>
      <c r="C719" s="160">
        <v>714</v>
      </c>
    </row>
    <row r="720" s="146" customFormat="1" customHeight="1" spans="1:3">
      <c r="A720" s="164">
        <v>21202</v>
      </c>
      <c r="B720" s="178" t="s">
        <v>679</v>
      </c>
      <c r="C720" s="160"/>
    </row>
    <row r="721" s="146" customFormat="1" customHeight="1" spans="1:4">
      <c r="A721" s="158">
        <v>21203</v>
      </c>
      <c r="B721" s="177" t="s">
        <v>680</v>
      </c>
      <c r="C721" s="163">
        <f>SUM(C722:C723)</f>
        <v>146957</v>
      </c>
      <c r="D721" s="161"/>
    </row>
    <row r="722" s="146" customFormat="1" customHeight="1" spans="1:3">
      <c r="A722" s="164">
        <v>2120303</v>
      </c>
      <c r="B722" s="178" t="s">
        <v>681</v>
      </c>
      <c r="C722" s="160"/>
    </row>
    <row r="723" s="146" customFormat="1" customHeight="1" spans="1:3">
      <c r="A723" s="164">
        <v>2120399</v>
      </c>
      <c r="B723" s="178" t="s">
        <v>682</v>
      </c>
      <c r="C723" s="160">
        <f>140357+6600</f>
        <v>146957</v>
      </c>
    </row>
    <row r="724" s="146" customFormat="1" customHeight="1" spans="1:4">
      <c r="A724" s="158">
        <v>21205</v>
      </c>
      <c r="B724" s="177" t="s">
        <v>683</v>
      </c>
      <c r="C724" s="163">
        <f>SUM(C725)</f>
        <v>8022</v>
      </c>
      <c r="D724" s="161"/>
    </row>
    <row r="725" s="146" customFormat="1" customHeight="1" spans="1:3">
      <c r="A725" s="164">
        <v>2120501</v>
      </c>
      <c r="B725" s="178" t="s">
        <v>684</v>
      </c>
      <c r="C725" s="160">
        <v>8022</v>
      </c>
    </row>
    <row r="726" s="146" customFormat="1" customHeight="1" spans="1:4">
      <c r="A726" s="158">
        <v>21206</v>
      </c>
      <c r="B726" s="177" t="s">
        <v>685</v>
      </c>
      <c r="C726" s="163">
        <f>SUM(C727)</f>
        <v>0</v>
      </c>
      <c r="D726" s="161"/>
    </row>
    <row r="727" s="146" customFormat="1" customHeight="1" spans="1:3">
      <c r="A727" s="164">
        <v>2120601</v>
      </c>
      <c r="B727" s="178" t="s">
        <v>686</v>
      </c>
      <c r="C727" s="160"/>
    </row>
    <row r="728" s="146" customFormat="1" customHeight="1" spans="1:4">
      <c r="A728" s="158">
        <v>21299</v>
      </c>
      <c r="B728" s="177" t="s">
        <v>687</v>
      </c>
      <c r="C728" s="163">
        <f>SUM(C729)</f>
        <v>1660</v>
      </c>
      <c r="D728" s="161"/>
    </row>
    <row r="729" s="146" customFormat="1" customHeight="1" spans="1:3">
      <c r="A729" s="164">
        <v>2129999</v>
      </c>
      <c r="B729" s="178" t="s">
        <v>688</v>
      </c>
      <c r="C729" s="160">
        <v>1660</v>
      </c>
    </row>
    <row r="730" s="146" customFormat="1" customHeight="1" spans="1:4">
      <c r="A730" s="158">
        <v>213</v>
      </c>
      <c r="B730" s="177" t="s">
        <v>689</v>
      </c>
      <c r="C730" s="160">
        <f>C731+C757+C779+C807+C818+C825+C831+C834</f>
        <v>1260</v>
      </c>
      <c r="D730" s="161"/>
    </row>
    <row r="731" s="146" customFormat="1" customHeight="1" spans="1:4">
      <c r="A731" s="158">
        <v>21301</v>
      </c>
      <c r="B731" s="177" t="s">
        <v>690</v>
      </c>
      <c r="C731" s="163">
        <f>SUM(C732:C756)</f>
        <v>1260</v>
      </c>
      <c r="D731" s="161"/>
    </row>
    <row r="732" s="146" customFormat="1" customHeight="1" spans="1:3">
      <c r="A732" s="164">
        <v>2130101</v>
      </c>
      <c r="B732" s="178" t="s">
        <v>132</v>
      </c>
      <c r="C732" s="160"/>
    </row>
    <row r="733" s="146" customFormat="1" customHeight="1" spans="1:3">
      <c r="A733" s="164">
        <v>2130102</v>
      </c>
      <c r="B733" s="178" t="s">
        <v>133</v>
      </c>
      <c r="C733" s="160"/>
    </row>
    <row r="734" s="146" customFormat="1" customHeight="1" spans="1:3">
      <c r="A734" s="164">
        <v>2130103</v>
      </c>
      <c r="B734" s="178" t="s">
        <v>134</v>
      </c>
      <c r="C734" s="160"/>
    </row>
    <row r="735" s="146" customFormat="1" customHeight="1" spans="1:3">
      <c r="A735" s="164">
        <v>2130104</v>
      </c>
      <c r="B735" s="178" t="s">
        <v>141</v>
      </c>
      <c r="C735" s="160"/>
    </row>
    <row r="736" s="146" customFormat="1" customHeight="1" spans="1:3">
      <c r="A736" s="164">
        <v>2130105</v>
      </c>
      <c r="B736" s="178" t="s">
        <v>691</v>
      </c>
      <c r="C736" s="160"/>
    </row>
    <row r="737" s="146" customFormat="1" customHeight="1" spans="1:3">
      <c r="A737" s="164">
        <v>2130106</v>
      </c>
      <c r="B737" s="178" t="s">
        <v>692</v>
      </c>
      <c r="C737" s="160"/>
    </row>
    <row r="738" s="146" customFormat="1" customHeight="1" spans="1:3">
      <c r="A738" s="164">
        <v>2130108</v>
      </c>
      <c r="B738" s="178" t="s">
        <v>693</v>
      </c>
      <c r="C738" s="160"/>
    </row>
    <row r="739" s="146" customFormat="1" customHeight="1" spans="1:3">
      <c r="A739" s="164">
        <v>2130109</v>
      </c>
      <c r="B739" s="178" t="s">
        <v>694</v>
      </c>
      <c r="C739" s="160"/>
    </row>
    <row r="740" s="146" customFormat="1" customHeight="1" spans="1:3">
      <c r="A740" s="164">
        <v>2130110</v>
      </c>
      <c r="B740" s="178" t="s">
        <v>695</v>
      </c>
      <c r="C740" s="160"/>
    </row>
    <row r="741" s="146" customFormat="1" customHeight="1" spans="1:3">
      <c r="A741" s="164">
        <v>2130111</v>
      </c>
      <c r="B741" s="178" t="s">
        <v>696</v>
      </c>
      <c r="C741" s="160"/>
    </row>
    <row r="742" s="146" customFormat="1" customHeight="1" spans="1:3">
      <c r="A742" s="164">
        <v>2130112</v>
      </c>
      <c r="B742" s="178" t="s">
        <v>697</v>
      </c>
      <c r="C742" s="160"/>
    </row>
    <row r="743" s="146" customFormat="1" customHeight="1" spans="1:3">
      <c r="A743" s="164">
        <v>2130114</v>
      </c>
      <c r="B743" s="178" t="s">
        <v>698</v>
      </c>
      <c r="C743" s="160"/>
    </row>
    <row r="744" s="146" customFormat="1" customHeight="1" spans="1:3">
      <c r="A744" s="164">
        <v>2130119</v>
      </c>
      <c r="B744" s="178" t="s">
        <v>699</v>
      </c>
      <c r="C744" s="160"/>
    </row>
    <row r="745" s="146" customFormat="1" customHeight="1" spans="1:3">
      <c r="A745" s="164">
        <v>2130120</v>
      </c>
      <c r="B745" s="178" t="s">
        <v>700</v>
      </c>
      <c r="C745" s="160"/>
    </row>
    <row r="746" s="146" customFormat="1" customHeight="1" spans="1:3">
      <c r="A746" s="164">
        <v>2130121</v>
      </c>
      <c r="B746" s="178" t="s">
        <v>701</v>
      </c>
      <c r="C746" s="160"/>
    </row>
    <row r="747" s="146" customFormat="1" customHeight="1" spans="1:3">
      <c r="A747" s="164">
        <v>2130122</v>
      </c>
      <c r="B747" s="178" t="s">
        <v>702</v>
      </c>
      <c r="C747" s="160">
        <v>1140</v>
      </c>
    </row>
    <row r="748" s="146" customFormat="1" customHeight="1" spans="1:3">
      <c r="A748" s="164">
        <v>2130124</v>
      </c>
      <c r="B748" s="178" t="s">
        <v>703</v>
      </c>
      <c r="C748" s="160"/>
    </row>
    <row r="749" s="146" customFormat="1" customHeight="1" spans="1:3">
      <c r="A749" s="164">
        <v>2130125</v>
      </c>
      <c r="B749" s="178" t="s">
        <v>704</v>
      </c>
      <c r="C749" s="160"/>
    </row>
    <row r="750" s="146" customFormat="1" customHeight="1" spans="1:3">
      <c r="A750" s="164">
        <v>2130126</v>
      </c>
      <c r="B750" s="178" t="s">
        <v>705</v>
      </c>
      <c r="C750" s="160"/>
    </row>
    <row r="751" s="146" customFormat="1" customHeight="1" spans="1:3">
      <c r="A751" s="164">
        <v>2130135</v>
      </c>
      <c r="B751" s="178" t="s">
        <v>706</v>
      </c>
      <c r="C751" s="160"/>
    </row>
    <row r="752" s="146" customFormat="1" customHeight="1" spans="1:3">
      <c r="A752" s="164">
        <v>2130142</v>
      </c>
      <c r="B752" s="178" t="s">
        <v>707</v>
      </c>
      <c r="C752" s="160"/>
    </row>
    <row r="753" s="146" customFormat="1" customHeight="1" spans="1:3">
      <c r="A753" s="164">
        <v>2130148</v>
      </c>
      <c r="B753" s="178" t="s">
        <v>708</v>
      </c>
      <c r="C753" s="160"/>
    </row>
    <row r="754" s="146" customFormat="1" customHeight="1" spans="1:3">
      <c r="A754" s="164">
        <v>2130152</v>
      </c>
      <c r="B754" s="178" t="s">
        <v>709</v>
      </c>
      <c r="C754" s="160"/>
    </row>
    <row r="755" s="146" customFormat="1" customHeight="1" spans="1:3">
      <c r="A755" s="164">
        <v>2130153</v>
      </c>
      <c r="B755" s="178" t="s">
        <v>710</v>
      </c>
      <c r="C755" s="160"/>
    </row>
    <row r="756" s="146" customFormat="1" customHeight="1" spans="1:3">
      <c r="A756" s="164">
        <v>2130199</v>
      </c>
      <c r="B756" s="178" t="s">
        <v>711</v>
      </c>
      <c r="C756" s="160">
        <v>120</v>
      </c>
    </row>
    <row r="757" s="146" customFormat="1" customHeight="1" spans="1:4">
      <c r="A757" s="158">
        <v>21302</v>
      </c>
      <c r="B757" s="177" t="s">
        <v>712</v>
      </c>
      <c r="C757" s="163">
        <f>SUM(C758:C778)</f>
        <v>0</v>
      </c>
      <c r="D757" s="161"/>
    </row>
    <row r="758" s="146" customFormat="1" customHeight="1" spans="1:3">
      <c r="A758" s="164">
        <v>2130201</v>
      </c>
      <c r="B758" s="178" t="s">
        <v>132</v>
      </c>
      <c r="C758" s="160"/>
    </row>
    <row r="759" s="146" customFormat="1" customHeight="1" spans="1:3">
      <c r="A759" s="164">
        <v>2130202</v>
      </c>
      <c r="B759" s="178" t="s">
        <v>133</v>
      </c>
      <c r="C759" s="160"/>
    </row>
    <row r="760" s="146" customFormat="1" customHeight="1" spans="1:3">
      <c r="A760" s="164">
        <v>2130203</v>
      </c>
      <c r="B760" s="178" t="s">
        <v>134</v>
      </c>
      <c r="C760" s="160"/>
    </row>
    <row r="761" s="146" customFormat="1" customHeight="1" spans="1:3">
      <c r="A761" s="164">
        <v>2130204</v>
      </c>
      <c r="B761" s="178" t="s">
        <v>713</v>
      </c>
      <c r="C761" s="160"/>
    </row>
    <row r="762" s="146" customFormat="1" customHeight="1" spans="1:3">
      <c r="A762" s="164">
        <v>2130205</v>
      </c>
      <c r="B762" s="178" t="s">
        <v>714</v>
      </c>
      <c r="C762" s="160"/>
    </row>
    <row r="763" s="146" customFormat="1" customHeight="1" spans="1:3">
      <c r="A763" s="164">
        <v>2130206</v>
      </c>
      <c r="B763" s="178" t="s">
        <v>715</v>
      </c>
      <c r="C763" s="160"/>
    </row>
    <row r="764" s="146" customFormat="1" customHeight="1" spans="1:3">
      <c r="A764" s="164">
        <v>2130207</v>
      </c>
      <c r="B764" s="178" t="s">
        <v>716</v>
      </c>
      <c r="C764" s="160"/>
    </row>
    <row r="765" s="146" customFormat="1" customHeight="1" spans="1:3">
      <c r="A765" s="164">
        <v>2130209</v>
      </c>
      <c r="B765" s="178" t="s">
        <v>717</v>
      </c>
      <c r="C765" s="160"/>
    </row>
    <row r="766" s="146" customFormat="1" customHeight="1" spans="1:3">
      <c r="A766" s="164">
        <v>2130211</v>
      </c>
      <c r="B766" s="178" t="s">
        <v>718</v>
      </c>
      <c r="C766" s="160"/>
    </row>
    <row r="767" s="146" customFormat="1" customHeight="1" spans="1:3">
      <c r="A767" s="164">
        <v>2130212</v>
      </c>
      <c r="B767" s="178" t="s">
        <v>719</v>
      </c>
      <c r="C767" s="160"/>
    </row>
    <row r="768" s="146" customFormat="1" customHeight="1" spans="1:3">
      <c r="A768" s="164">
        <v>2130213</v>
      </c>
      <c r="B768" s="178" t="s">
        <v>720</v>
      </c>
      <c r="C768" s="160"/>
    </row>
    <row r="769" s="146" customFormat="1" customHeight="1" spans="1:3">
      <c r="A769" s="164">
        <v>2130217</v>
      </c>
      <c r="B769" s="178" t="s">
        <v>721</v>
      </c>
      <c r="C769" s="160"/>
    </row>
    <row r="770" s="146" customFormat="1" customHeight="1" spans="1:3">
      <c r="A770" s="164">
        <v>2130220</v>
      </c>
      <c r="B770" s="178" t="s">
        <v>722</v>
      </c>
      <c r="C770" s="160"/>
    </row>
    <row r="771" s="146" customFormat="1" customHeight="1" spans="1:3">
      <c r="A771" s="164">
        <v>2130221</v>
      </c>
      <c r="B771" s="178" t="s">
        <v>723</v>
      </c>
      <c r="C771" s="160"/>
    </row>
    <row r="772" s="146" customFormat="1" customHeight="1" spans="1:3">
      <c r="A772" s="164">
        <v>2130223</v>
      </c>
      <c r="B772" s="178" t="s">
        <v>724</v>
      </c>
      <c r="C772" s="160"/>
    </row>
    <row r="773" s="146" customFormat="1" customHeight="1" spans="1:3">
      <c r="A773" s="164">
        <v>2130226</v>
      </c>
      <c r="B773" s="178" t="s">
        <v>725</v>
      </c>
      <c r="C773" s="160"/>
    </row>
    <row r="774" s="146" customFormat="1" customHeight="1" spans="1:3">
      <c r="A774" s="164">
        <v>2130227</v>
      </c>
      <c r="B774" s="178" t="s">
        <v>726</v>
      </c>
      <c r="C774" s="160"/>
    </row>
    <row r="775" s="146" customFormat="1" customHeight="1" spans="1:3">
      <c r="A775" s="164">
        <v>2130234</v>
      </c>
      <c r="B775" s="178" t="s">
        <v>727</v>
      </c>
      <c r="C775" s="160"/>
    </row>
    <row r="776" s="146" customFormat="1" customHeight="1" spans="1:3">
      <c r="A776" s="164">
        <v>2130236</v>
      </c>
      <c r="B776" s="178" t="s">
        <v>728</v>
      </c>
      <c r="C776" s="160"/>
    </row>
    <row r="777" s="146" customFormat="1" customHeight="1" spans="1:3">
      <c r="A777" s="164">
        <v>2130237</v>
      </c>
      <c r="B777" s="178" t="s">
        <v>697</v>
      </c>
      <c r="C777" s="160"/>
    </row>
    <row r="778" s="146" customFormat="1" customHeight="1" spans="1:3">
      <c r="A778" s="164">
        <v>2130299</v>
      </c>
      <c r="B778" s="178" t="s">
        <v>729</v>
      </c>
      <c r="C778" s="160"/>
    </row>
    <row r="779" s="146" customFormat="1" customHeight="1" spans="1:4">
      <c r="A779" s="158">
        <v>21303</v>
      </c>
      <c r="B779" s="177" t="s">
        <v>730</v>
      </c>
      <c r="C779" s="163">
        <f>SUM(C780:C806)</f>
        <v>0</v>
      </c>
      <c r="D779" s="161"/>
    </row>
    <row r="780" s="146" customFormat="1" customHeight="1" spans="1:3">
      <c r="A780" s="164">
        <v>2130301</v>
      </c>
      <c r="B780" s="178" t="s">
        <v>132</v>
      </c>
      <c r="C780" s="160"/>
    </row>
    <row r="781" s="146" customFormat="1" customHeight="1" spans="1:3">
      <c r="A781" s="164">
        <v>2130302</v>
      </c>
      <c r="B781" s="178" t="s">
        <v>133</v>
      </c>
      <c r="C781" s="160"/>
    </row>
    <row r="782" s="146" customFormat="1" customHeight="1" spans="1:3">
      <c r="A782" s="164">
        <v>2130303</v>
      </c>
      <c r="B782" s="178" t="s">
        <v>134</v>
      </c>
      <c r="C782" s="160"/>
    </row>
    <row r="783" s="146" customFormat="1" customHeight="1" spans="1:3">
      <c r="A783" s="164">
        <v>2130304</v>
      </c>
      <c r="B783" s="178" t="s">
        <v>731</v>
      </c>
      <c r="C783" s="160"/>
    </row>
    <row r="784" s="146" customFormat="1" customHeight="1" spans="1:3">
      <c r="A784" s="164">
        <v>2130305</v>
      </c>
      <c r="B784" s="178" t="s">
        <v>732</v>
      </c>
      <c r="C784" s="160"/>
    </row>
    <row r="785" s="146" customFormat="1" customHeight="1" spans="1:3">
      <c r="A785" s="164">
        <v>2130306</v>
      </c>
      <c r="B785" s="178" t="s">
        <v>733</v>
      </c>
      <c r="C785" s="160"/>
    </row>
    <row r="786" s="146" customFormat="1" customHeight="1" spans="1:3">
      <c r="A786" s="164">
        <v>2130307</v>
      </c>
      <c r="B786" s="178" t="s">
        <v>734</v>
      </c>
      <c r="C786" s="160"/>
    </row>
    <row r="787" s="146" customFormat="1" customHeight="1" spans="1:3">
      <c r="A787" s="164">
        <v>2130308</v>
      </c>
      <c r="B787" s="178" t="s">
        <v>735</v>
      </c>
      <c r="C787" s="160"/>
    </row>
    <row r="788" s="146" customFormat="1" customHeight="1" spans="1:3">
      <c r="A788" s="164">
        <v>2130309</v>
      </c>
      <c r="B788" s="178" t="s">
        <v>736</v>
      </c>
      <c r="C788" s="160"/>
    </row>
    <row r="789" s="146" customFormat="1" customHeight="1" spans="1:3">
      <c r="A789" s="164">
        <v>2130310</v>
      </c>
      <c r="B789" s="178" t="s">
        <v>737</v>
      </c>
      <c r="C789" s="160"/>
    </row>
    <row r="790" s="146" customFormat="1" customHeight="1" spans="1:3">
      <c r="A790" s="164">
        <v>2130311</v>
      </c>
      <c r="B790" s="178" t="s">
        <v>738</v>
      </c>
      <c r="C790" s="160"/>
    </row>
    <row r="791" s="146" customFormat="1" customHeight="1" spans="1:3">
      <c r="A791" s="164">
        <v>2130312</v>
      </c>
      <c r="B791" s="178" t="s">
        <v>739</v>
      </c>
      <c r="C791" s="160"/>
    </row>
    <row r="792" s="146" customFormat="1" customHeight="1" spans="1:3">
      <c r="A792" s="164">
        <v>2130313</v>
      </c>
      <c r="B792" s="178" t="s">
        <v>740</v>
      </c>
      <c r="C792" s="160"/>
    </row>
    <row r="793" s="146" customFormat="1" customHeight="1" spans="1:3">
      <c r="A793" s="164">
        <v>2130314</v>
      </c>
      <c r="B793" s="178" t="s">
        <v>741</v>
      </c>
      <c r="C793" s="160"/>
    </row>
    <row r="794" s="146" customFormat="1" customHeight="1" spans="1:3">
      <c r="A794" s="164">
        <v>2130315</v>
      </c>
      <c r="B794" s="178" t="s">
        <v>742</v>
      </c>
      <c r="C794" s="160"/>
    </row>
    <row r="795" s="146" customFormat="1" customHeight="1" spans="1:3">
      <c r="A795" s="164">
        <v>2130316</v>
      </c>
      <c r="B795" s="178" t="s">
        <v>743</v>
      </c>
      <c r="C795" s="160"/>
    </row>
    <row r="796" s="146" customFormat="1" customHeight="1" spans="1:3">
      <c r="A796" s="164">
        <v>2130317</v>
      </c>
      <c r="B796" s="178" t="s">
        <v>744</v>
      </c>
      <c r="C796" s="160"/>
    </row>
    <row r="797" s="146" customFormat="1" customHeight="1" spans="1:3">
      <c r="A797" s="164">
        <v>2130318</v>
      </c>
      <c r="B797" s="178" t="s">
        <v>745</v>
      </c>
      <c r="C797" s="160"/>
    </row>
    <row r="798" s="146" customFormat="1" customHeight="1" spans="1:3">
      <c r="A798" s="164">
        <v>2130319</v>
      </c>
      <c r="B798" s="178" t="s">
        <v>746</v>
      </c>
      <c r="C798" s="160"/>
    </row>
    <row r="799" s="146" customFormat="1" customHeight="1" spans="1:3">
      <c r="A799" s="164">
        <v>2130321</v>
      </c>
      <c r="B799" s="178" t="s">
        <v>747</v>
      </c>
      <c r="C799" s="160"/>
    </row>
    <row r="800" s="146" customFormat="1" customHeight="1" spans="1:3">
      <c r="A800" s="164">
        <v>2130322</v>
      </c>
      <c r="B800" s="178" t="s">
        <v>748</v>
      </c>
      <c r="C800" s="160"/>
    </row>
    <row r="801" s="146" customFormat="1" customHeight="1" spans="1:3">
      <c r="A801" s="164">
        <v>2130333</v>
      </c>
      <c r="B801" s="178" t="s">
        <v>724</v>
      </c>
      <c r="C801" s="160"/>
    </row>
    <row r="802" s="146" customFormat="1" customHeight="1" spans="1:3">
      <c r="A802" s="164">
        <v>2130334</v>
      </c>
      <c r="B802" s="178" t="s">
        <v>749</v>
      </c>
      <c r="C802" s="160"/>
    </row>
    <row r="803" s="146" customFormat="1" customHeight="1" spans="1:3">
      <c r="A803" s="164">
        <v>2130335</v>
      </c>
      <c r="B803" s="179" t="s">
        <v>750</v>
      </c>
      <c r="C803" s="160"/>
    </row>
    <row r="804" s="146" customFormat="1" customHeight="1" spans="1:3">
      <c r="A804" s="164">
        <v>2130336</v>
      </c>
      <c r="B804" s="178" t="s">
        <v>751</v>
      </c>
      <c r="C804" s="160"/>
    </row>
    <row r="805" s="146" customFormat="1" customHeight="1" spans="1:3">
      <c r="A805" s="164">
        <v>2130337</v>
      </c>
      <c r="B805" s="178" t="s">
        <v>752</v>
      </c>
      <c r="C805" s="160"/>
    </row>
    <row r="806" s="146" customFormat="1" customHeight="1" spans="1:3">
      <c r="A806" s="164">
        <v>2130399</v>
      </c>
      <c r="B806" s="178" t="s">
        <v>753</v>
      </c>
      <c r="C806" s="160"/>
    </row>
    <row r="807" s="146" customFormat="1" customHeight="1" spans="1:4">
      <c r="A807" s="158">
        <v>21305</v>
      </c>
      <c r="B807" s="180" t="s">
        <v>754</v>
      </c>
      <c r="C807" s="163">
        <f>SUM(C808:C817)</f>
        <v>0</v>
      </c>
      <c r="D807" s="161"/>
    </row>
    <row r="808" s="146" customFormat="1" customHeight="1" spans="1:3">
      <c r="A808" s="164">
        <v>2130501</v>
      </c>
      <c r="B808" s="178" t="s">
        <v>132</v>
      </c>
      <c r="C808" s="160"/>
    </row>
    <row r="809" s="146" customFormat="1" customHeight="1" spans="1:3">
      <c r="A809" s="164">
        <v>2130502</v>
      </c>
      <c r="B809" s="178" t="s">
        <v>133</v>
      </c>
      <c r="C809" s="160"/>
    </row>
    <row r="810" s="146" customFormat="1" customHeight="1" spans="1:3">
      <c r="A810" s="164">
        <v>2130503</v>
      </c>
      <c r="B810" s="178" t="s">
        <v>134</v>
      </c>
      <c r="C810" s="160"/>
    </row>
    <row r="811" s="146" customFormat="1" customHeight="1" spans="1:3">
      <c r="A811" s="164">
        <v>2130504</v>
      </c>
      <c r="B811" s="178" t="s">
        <v>755</v>
      </c>
      <c r="C811" s="160"/>
    </row>
    <row r="812" s="146" customFormat="1" customHeight="1" spans="1:3">
      <c r="A812" s="164">
        <v>2130505</v>
      </c>
      <c r="B812" s="178" t="s">
        <v>756</v>
      </c>
      <c r="C812" s="160"/>
    </row>
    <row r="813" s="146" customFormat="1" customHeight="1" spans="1:3">
      <c r="A813" s="164">
        <v>2130506</v>
      </c>
      <c r="B813" s="178" t="s">
        <v>757</v>
      </c>
      <c r="C813" s="160"/>
    </row>
    <row r="814" s="146" customFormat="1" customHeight="1" spans="1:3">
      <c r="A814" s="164">
        <v>2130507</v>
      </c>
      <c r="B814" s="178" t="s">
        <v>758</v>
      </c>
      <c r="C814" s="160"/>
    </row>
    <row r="815" s="146" customFormat="1" customHeight="1" spans="1:3">
      <c r="A815" s="164">
        <v>2130508</v>
      </c>
      <c r="B815" s="178" t="s">
        <v>759</v>
      </c>
      <c r="C815" s="160"/>
    </row>
    <row r="816" s="146" customFormat="1" customHeight="1" spans="1:3">
      <c r="A816" s="164">
        <v>2130550</v>
      </c>
      <c r="B816" s="178" t="s">
        <v>141</v>
      </c>
      <c r="C816" s="160"/>
    </row>
    <row r="817" s="146" customFormat="1" customHeight="1" spans="1:3">
      <c r="A817" s="164">
        <v>2130599</v>
      </c>
      <c r="B817" s="179" t="s">
        <v>760</v>
      </c>
      <c r="C817" s="160"/>
    </row>
    <row r="818" s="146" customFormat="1" customHeight="1" spans="1:4">
      <c r="A818" s="158">
        <v>21307</v>
      </c>
      <c r="B818" s="177" t="s">
        <v>761</v>
      </c>
      <c r="C818" s="163">
        <f>SUM(C819:C824)</f>
        <v>0</v>
      </c>
      <c r="D818" s="161"/>
    </row>
    <row r="819" s="146" customFormat="1" customHeight="1" spans="1:3">
      <c r="A819" s="164">
        <v>2130701</v>
      </c>
      <c r="B819" s="178" t="s">
        <v>762</v>
      </c>
      <c r="C819" s="160"/>
    </row>
    <row r="820" s="146" customFormat="1" customHeight="1" spans="1:3">
      <c r="A820" s="164">
        <v>2130704</v>
      </c>
      <c r="B820" s="178" t="s">
        <v>763</v>
      </c>
      <c r="C820" s="160"/>
    </row>
    <row r="821" s="146" customFormat="1" customHeight="1" spans="1:3">
      <c r="A821" s="164">
        <v>2130705</v>
      </c>
      <c r="B821" s="178" t="s">
        <v>764</v>
      </c>
      <c r="C821" s="160"/>
    </row>
    <row r="822" s="146" customFormat="1" customHeight="1" spans="1:3">
      <c r="A822" s="164">
        <v>2130706</v>
      </c>
      <c r="B822" s="178" t="s">
        <v>765</v>
      </c>
      <c r="C822" s="160"/>
    </row>
    <row r="823" s="146" customFormat="1" customHeight="1" spans="1:3">
      <c r="A823" s="164">
        <v>2130707</v>
      </c>
      <c r="B823" s="178" t="s">
        <v>766</v>
      </c>
      <c r="C823" s="160"/>
    </row>
    <row r="824" s="146" customFormat="1" customHeight="1" spans="1:3">
      <c r="A824" s="164">
        <v>2130799</v>
      </c>
      <c r="B824" s="178" t="s">
        <v>767</v>
      </c>
      <c r="C824" s="160"/>
    </row>
    <row r="825" s="146" customFormat="1" customHeight="1" spans="1:4">
      <c r="A825" s="158">
        <v>21308</v>
      </c>
      <c r="B825" s="177" t="s">
        <v>768</v>
      </c>
      <c r="C825" s="163">
        <f>SUM(C826:C830)</f>
        <v>0</v>
      </c>
      <c r="D825" s="161"/>
    </row>
    <row r="826" s="146" customFormat="1" customHeight="1" spans="1:3">
      <c r="A826" s="164">
        <v>2130801</v>
      </c>
      <c r="B826" s="178" t="s">
        <v>769</v>
      </c>
      <c r="C826" s="160"/>
    </row>
    <row r="827" s="146" customFormat="1" customHeight="1" spans="1:3">
      <c r="A827" s="164">
        <v>2130803</v>
      </c>
      <c r="B827" s="178" t="s">
        <v>770</v>
      </c>
      <c r="C827" s="160"/>
    </row>
    <row r="828" s="146" customFormat="1" customHeight="1" spans="1:3">
      <c r="A828" s="164">
        <v>2130804</v>
      </c>
      <c r="B828" s="178" t="s">
        <v>771</v>
      </c>
      <c r="C828" s="160"/>
    </row>
    <row r="829" s="146" customFormat="1" customHeight="1" spans="1:3">
      <c r="A829" s="164">
        <v>2130805</v>
      </c>
      <c r="B829" s="178" t="s">
        <v>772</v>
      </c>
      <c r="C829" s="160"/>
    </row>
    <row r="830" s="146" customFormat="1" customHeight="1" spans="1:3">
      <c r="A830" s="164">
        <v>2130899</v>
      </c>
      <c r="B830" s="178" t="s">
        <v>773</v>
      </c>
      <c r="C830" s="160"/>
    </row>
    <row r="831" s="146" customFormat="1" customHeight="1" spans="1:4">
      <c r="A831" s="158">
        <v>21309</v>
      </c>
      <c r="B831" s="177" t="s">
        <v>774</v>
      </c>
      <c r="C831" s="163">
        <f>SUM(C832:C833)</f>
        <v>0</v>
      </c>
      <c r="D831" s="161"/>
    </row>
    <row r="832" s="146" customFormat="1" customHeight="1" spans="1:3">
      <c r="A832" s="164">
        <v>2130901</v>
      </c>
      <c r="B832" s="178" t="s">
        <v>775</v>
      </c>
      <c r="C832" s="160"/>
    </row>
    <row r="833" s="146" customFormat="1" customHeight="1" spans="1:3">
      <c r="A833" s="164">
        <v>2130999</v>
      </c>
      <c r="B833" s="178" t="s">
        <v>776</v>
      </c>
      <c r="C833" s="160"/>
    </row>
    <row r="834" s="146" customFormat="1" customHeight="1" spans="1:4">
      <c r="A834" s="158">
        <v>21399</v>
      </c>
      <c r="B834" s="177" t="s">
        <v>777</v>
      </c>
      <c r="C834" s="163">
        <f>SUM(C835:C836)</f>
        <v>0</v>
      </c>
      <c r="D834" s="161"/>
    </row>
    <row r="835" s="146" customFormat="1" customHeight="1" spans="1:3">
      <c r="A835" s="164">
        <v>2139901</v>
      </c>
      <c r="B835" s="178" t="s">
        <v>778</v>
      </c>
      <c r="C835" s="160"/>
    </row>
    <row r="836" s="146" customFormat="1" customHeight="1" spans="1:3">
      <c r="A836" s="164">
        <v>2139999</v>
      </c>
      <c r="B836" s="178" t="s">
        <v>779</v>
      </c>
      <c r="C836" s="160"/>
    </row>
    <row r="837" s="146" customFormat="1" customHeight="1" spans="1:4">
      <c r="A837" s="158">
        <v>214</v>
      </c>
      <c r="B837" s="177" t="s">
        <v>780</v>
      </c>
      <c r="C837" s="160">
        <f>C838+C860+C870+C880+C887+C892</f>
        <v>4</v>
      </c>
      <c r="D837" s="161"/>
    </row>
    <row r="838" s="146" customFormat="1" customHeight="1" spans="1:4">
      <c r="A838" s="158">
        <v>21401</v>
      </c>
      <c r="B838" s="177" t="s">
        <v>781</v>
      </c>
      <c r="C838" s="163">
        <f>SUM(C839:C859)</f>
        <v>4</v>
      </c>
      <c r="D838" s="161"/>
    </row>
    <row r="839" s="146" customFormat="1" customHeight="1" spans="1:3">
      <c r="A839" s="164">
        <v>2140101</v>
      </c>
      <c r="B839" s="178" t="s">
        <v>132</v>
      </c>
      <c r="C839" s="160"/>
    </row>
    <row r="840" s="146" customFormat="1" customHeight="1" spans="1:3">
      <c r="A840" s="164">
        <v>2140102</v>
      </c>
      <c r="B840" s="178" t="s">
        <v>133</v>
      </c>
      <c r="C840" s="160"/>
    </row>
    <row r="841" s="146" customFormat="1" customHeight="1" spans="1:3">
      <c r="A841" s="164">
        <v>2140103</v>
      </c>
      <c r="B841" s="178" t="s">
        <v>134</v>
      </c>
      <c r="C841" s="160"/>
    </row>
    <row r="842" s="146" customFormat="1" customHeight="1" spans="1:3">
      <c r="A842" s="164">
        <v>2140104</v>
      </c>
      <c r="B842" s="178" t="s">
        <v>782</v>
      </c>
      <c r="C842" s="160"/>
    </row>
    <row r="843" s="146" customFormat="1" customHeight="1" spans="1:3">
      <c r="A843" s="164">
        <v>2140106</v>
      </c>
      <c r="B843" s="178" t="s">
        <v>783</v>
      </c>
      <c r="C843" s="160"/>
    </row>
    <row r="844" s="146" customFormat="1" customHeight="1" spans="1:3">
      <c r="A844" s="164">
        <v>2140109</v>
      </c>
      <c r="B844" s="178" t="s">
        <v>784</v>
      </c>
      <c r="C844" s="160"/>
    </row>
    <row r="845" s="146" customFormat="1" customHeight="1" spans="1:3">
      <c r="A845" s="164">
        <v>2140110</v>
      </c>
      <c r="B845" s="178" t="s">
        <v>785</v>
      </c>
      <c r="C845" s="160"/>
    </row>
    <row r="846" s="146" customFormat="1" customHeight="1" spans="1:3">
      <c r="A846" s="164">
        <v>2140111</v>
      </c>
      <c r="B846" s="178" t="s">
        <v>786</v>
      </c>
      <c r="C846" s="160"/>
    </row>
    <row r="847" s="146" customFormat="1" customHeight="1" spans="1:3">
      <c r="A847" s="164">
        <v>2140112</v>
      </c>
      <c r="B847" s="178" t="s">
        <v>787</v>
      </c>
      <c r="C847" s="160"/>
    </row>
    <row r="848" s="146" customFormat="1" customHeight="1" spans="1:3">
      <c r="A848" s="164">
        <v>2140114</v>
      </c>
      <c r="B848" s="178" t="s">
        <v>788</v>
      </c>
      <c r="C848" s="160"/>
    </row>
    <row r="849" s="146" customFormat="1" customHeight="1" spans="1:3">
      <c r="A849" s="164">
        <v>2140122</v>
      </c>
      <c r="B849" s="178" t="s">
        <v>789</v>
      </c>
      <c r="C849" s="160"/>
    </row>
    <row r="850" s="146" customFormat="1" customHeight="1" spans="1:3">
      <c r="A850" s="164">
        <v>2140123</v>
      </c>
      <c r="B850" s="178" t="s">
        <v>790</v>
      </c>
      <c r="C850" s="160"/>
    </row>
    <row r="851" s="146" customFormat="1" customHeight="1" spans="1:3">
      <c r="A851" s="164">
        <v>2140127</v>
      </c>
      <c r="B851" s="178" t="s">
        <v>791</v>
      </c>
      <c r="C851" s="160"/>
    </row>
    <row r="852" s="146" customFormat="1" customHeight="1" spans="1:3">
      <c r="A852" s="164">
        <v>2140128</v>
      </c>
      <c r="B852" s="178" t="s">
        <v>792</v>
      </c>
      <c r="C852" s="160"/>
    </row>
    <row r="853" s="146" customFormat="1" customHeight="1" spans="1:3">
      <c r="A853" s="164">
        <v>2140129</v>
      </c>
      <c r="B853" s="178" t="s">
        <v>793</v>
      </c>
      <c r="C853" s="160"/>
    </row>
    <row r="854" s="146" customFormat="1" customHeight="1" spans="1:3">
      <c r="A854" s="164">
        <v>2140130</v>
      </c>
      <c r="B854" s="178" t="s">
        <v>794</v>
      </c>
      <c r="C854" s="160"/>
    </row>
    <row r="855" s="146" customFormat="1" customHeight="1" spans="1:3">
      <c r="A855" s="164">
        <v>2140131</v>
      </c>
      <c r="B855" s="178" t="s">
        <v>795</v>
      </c>
      <c r="C855" s="160"/>
    </row>
    <row r="856" s="146" customFormat="1" customHeight="1" spans="1:3">
      <c r="A856" s="164">
        <v>2140133</v>
      </c>
      <c r="B856" s="178" t="s">
        <v>796</v>
      </c>
      <c r="C856" s="160"/>
    </row>
    <row r="857" s="146" customFormat="1" customHeight="1" spans="1:3">
      <c r="A857" s="164">
        <v>2140136</v>
      </c>
      <c r="B857" s="178" t="s">
        <v>797</v>
      </c>
      <c r="C857" s="160"/>
    </row>
    <row r="858" s="146" customFormat="1" customHeight="1" spans="1:3">
      <c r="A858" s="164">
        <v>2140138</v>
      </c>
      <c r="B858" s="178" t="s">
        <v>798</v>
      </c>
      <c r="C858" s="160"/>
    </row>
    <row r="859" s="146" customFormat="1" customHeight="1" spans="1:3">
      <c r="A859" s="164">
        <v>2140199</v>
      </c>
      <c r="B859" s="178" t="s">
        <v>799</v>
      </c>
      <c r="C859" s="160">
        <v>4</v>
      </c>
    </row>
    <row r="860" s="146" customFormat="1" ht="14.95" customHeight="1" spans="1:4">
      <c r="A860" s="158">
        <v>21402</v>
      </c>
      <c r="B860" s="177" t="s">
        <v>800</v>
      </c>
      <c r="C860" s="163">
        <f>SUM(C861:C869)</f>
        <v>0</v>
      </c>
      <c r="D860" s="161"/>
    </row>
    <row r="861" s="146" customFormat="1" customHeight="1" spans="1:3">
      <c r="A861" s="164">
        <v>2140201</v>
      </c>
      <c r="B861" s="178" t="s">
        <v>132</v>
      </c>
      <c r="C861" s="160"/>
    </row>
    <row r="862" s="146" customFormat="1" customHeight="1" spans="1:3">
      <c r="A862" s="164">
        <v>2140202</v>
      </c>
      <c r="B862" s="178" t="s">
        <v>133</v>
      </c>
      <c r="C862" s="160"/>
    </row>
    <row r="863" s="146" customFormat="1" customHeight="1" spans="1:3">
      <c r="A863" s="164">
        <v>2140203</v>
      </c>
      <c r="B863" s="178" t="s">
        <v>134</v>
      </c>
      <c r="C863" s="160"/>
    </row>
    <row r="864" s="146" customFormat="1" customHeight="1" spans="1:3">
      <c r="A864" s="164">
        <v>2140204</v>
      </c>
      <c r="B864" s="178" t="s">
        <v>801</v>
      </c>
      <c r="C864" s="160"/>
    </row>
    <row r="865" s="146" customFormat="1" customHeight="1" spans="1:3">
      <c r="A865" s="164">
        <v>2140205</v>
      </c>
      <c r="B865" s="178" t="s">
        <v>802</v>
      </c>
      <c r="C865" s="160"/>
    </row>
    <row r="866" s="146" customFormat="1" customHeight="1" spans="1:3">
      <c r="A866" s="164">
        <v>2140206</v>
      </c>
      <c r="B866" s="178" t="s">
        <v>803</v>
      </c>
      <c r="C866" s="160"/>
    </row>
    <row r="867" s="146" customFormat="1" customHeight="1" spans="1:3">
      <c r="A867" s="164">
        <v>2140207</v>
      </c>
      <c r="B867" s="178" t="s">
        <v>804</v>
      </c>
      <c r="C867" s="160"/>
    </row>
    <row r="868" s="146" customFormat="1" customHeight="1" spans="1:3">
      <c r="A868" s="164">
        <v>2140208</v>
      </c>
      <c r="B868" s="178" t="s">
        <v>805</v>
      </c>
      <c r="C868" s="160"/>
    </row>
    <row r="869" s="146" customFormat="1" customHeight="1" spans="1:3">
      <c r="A869" s="164">
        <v>2140299</v>
      </c>
      <c r="B869" s="178" t="s">
        <v>806</v>
      </c>
      <c r="C869" s="160"/>
    </row>
    <row r="870" s="146" customFormat="1" customHeight="1" spans="1:4">
      <c r="A870" s="158">
        <v>21403</v>
      </c>
      <c r="B870" s="177" t="s">
        <v>807</v>
      </c>
      <c r="C870" s="163">
        <f>SUM(C871:C879)</f>
        <v>0</v>
      </c>
      <c r="D870" s="161"/>
    </row>
    <row r="871" s="146" customFormat="1" customHeight="1" spans="1:3">
      <c r="A871" s="164">
        <v>2140301</v>
      </c>
      <c r="B871" s="178" t="s">
        <v>132</v>
      </c>
      <c r="C871" s="160"/>
    </row>
    <row r="872" s="146" customFormat="1" customHeight="1" spans="1:3">
      <c r="A872" s="164">
        <v>2140302</v>
      </c>
      <c r="B872" s="178" t="s">
        <v>133</v>
      </c>
      <c r="C872" s="160"/>
    </row>
    <row r="873" s="146" customFormat="1" customHeight="1" spans="1:3">
      <c r="A873" s="164">
        <v>2140303</v>
      </c>
      <c r="B873" s="178" t="s">
        <v>134</v>
      </c>
      <c r="C873" s="160"/>
    </row>
    <row r="874" s="146" customFormat="1" customHeight="1" spans="1:3">
      <c r="A874" s="164">
        <v>2140304</v>
      </c>
      <c r="B874" s="178" t="s">
        <v>808</v>
      </c>
      <c r="C874" s="160"/>
    </row>
    <row r="875" s="146" customFormat="1" customHeight="1" spans="1:3">
      <c r="A875" s="164">
        <v>2140305</v>
      </c>
      <c r="B875" s="178" t="s">
        <v>809</v>
      </c>
      <c r="C875" s="160"/>
    </row>
    <row r="876" s="146" customFormat="1" customHeight="1" spans="1:3">
      <c r="A876" s="164">
        <v>2140306</v>
      </c>
      <c r="B876" s="178" t="s">
        <v>810</v>
      </c>
      <c r="C876" s="160"/>
    </row>
    <row r="877" s="146" customFormat="1" customHeight="1" spans="1:3">
      <c r="A877" s="164">
        <v>2140307</v>
      </c>
      <c r="B877" s="178" t="s">
        <v>811</v>
      </c>
      <c r="C877" s="160"/>
    </row>
    <row r="878" s="146" customFormat="1" customHeight="1" spans="1:3">
      <c r="A878" s="164">
        <v>2140308</v>
      </c>
      <c r="B878" s="178" t="s">
        <v>812</v>
      </c>
      <c r="C878" s="160"/>
    </row>
    <row r="879" s="146" customFormat="1" customHeight="1" spans="1:3">
      <c r="A879" s="164">
        <v>2140399</v>
      </c>
      <c r="B879" s="178" t="s">
        <v>813</v>
      </c>
      <c r="C879" s="160"/>
    </row>
    <row r="880" s="146" customFormat="1" customHeight="1" spans="1:4">
      <c r="A880" s="158">
        <v>21405</v>
      </c>
      <c r="B880" s="177" t="s">
        <v>814</v>
      </c>
      <c r="C880" s="163">
        <f>SUM(C881:C886)</f>
        <v>0</v>
      </c>
      <c r="D880" s="161"/>
    </row>
    <row r="881" s="146" customFormat="1" customHeight="1" spans="1:3">
      <c r="A881" s="164">
        <v>2140501</v>
      </c>
      <c r="B881" s="178" t="s">
        <v>132</v>
      </c>
      <c r="C881" s="160"/>
    </row>
    <row r="882" s="146" customFormat="1" customHeight="1" spans="1:3">
      <c r="A882" s="164">
        <v>2140502</v>
      </c>
      <c r="B882" s="178" t="s">
        <v>133</v>
      </c>
      <c r="C882" s="160"/>
    </row>
    <row r="883" s="146" customFormat="1" customHeight="1" spans="1:3">
      <c r="A883" s="164">
        <v>2140503</v>
      </c>
      <c r="B883" s="178" t="s">
        <v>134</v>
      </c>
      <c r="C883" s="160"/>
    </row>
    <row r="884" s="146" customFormat="1" customHeight="1" spans="1:3">
      <c r="A884" s="164">
        <v>2140504</v>
      </c>
      <c r="B884" s="178" t="s">
        <v>805</v>
      </c>
      <c r="C884" s="160"/>
    </row>
    <row r="885" s="146" customFormat="1" customHeight="1" spans="1:3">
      <c r="A885" s="164">
        <v>2140505</v>
      </c>
      <c r="B885" s="178" t="s">
        <v>815</v>
      </c>
      <c r="C885" s="160"/>
    </row>
    <row r="886" s="146" customFormat="1" customHeight="1" spans="1:3">
      <c r="A886" s="164">
        <v>2140599</v>
      </c>
      <c r="B886" s="178" t="s">
        <v>816</v>
      </c>
      <c r="C886" s="160"/>
    </row>
    <row r="887" s="146" customFormat="1" customHeight="1" spans="1:4">
      <c r="A887" s="158">
        <v>21406</v>
      </c>
      <c r="B887" s="177" t="s">
        <v>817</v>
      </c>
      <c r="C887" s="163">
        <f>SUM(C888:C891)</f>
        <v>0</v>
      </c>
      <c r="D887" s="161"/>
    </row>
    <row r="888" s="146" customFormat="1" customHeight="1" spans="1:3">
      <c r="A888" s="164">
        <v>2140601</v>
      </c>
      <c r="B888" s="178" t="s">
        <v>818</v>
      </c>
      <c r="C888" s="160"/>
    </row>
    <row r="889" s="146" customFormat="1" customHeight="1" spans="1:3">
      <c r="A889" s="164">
        <v>2140602</v>
      </c>
      <c r="B889" s="178" t="s">
        <v>819</v>
      </c>
      <c r="C889" s="160"/>
    </row>
    <row r="890" s="146" customFormat="1" customHeight="1" spans="1:3">
      <c r="A890" s="164">
        <v>2140603</v>
      </c>
      <c r="B890" s="178" t="s">
        <v>820</v>
      </c>
      <c r="C890" s="160"/>
    </row>
    <row r="891" s="146" customFormat="1" customHeight="1" spans="1:3">
      <c r="A891" s="164">
        <v>2140699</v>
      </c>
      <c r="B891" s="178" t="s">
        <v>821</v>
      </c>
      <c r="C891" s="160"/>
    </row>
    <row r="892" s="146" customFormat="1" customHeight="1" spans="1:4">
      <c r="A892" s="158">
        <v>21499</v>
      </c>
      <c r="B892" s="177" t="s">
        <v>822</v>
      </c>
      <c r="C892" s="163">
        <f>SUM(C893:C894)</f>
        <v>0</v>
      </c>
      <c r="D892" s="161"/>
    </row>
    <row r="893" s="146" customFormat="1" customHeight="1" spans="1:3">
      <c r="A893" s="164">
        <v>2149901</v>
      </c>
      <c r="B893" s="178" t="s">
        <v>823</v>
      </c>
      <c r="C893" s="160"/>
    </row>
    <row r="894" s="146" customFormat="1" customHeight="1" spans="1:3">
      <c r="A894" s="164">
        <v>2149999</v>
      </c>
      <c r="B894" s="178" t="s">
        <v>824</v>
      </c>
      <c r="C894" s="160"/>
    </row>
    <row r="895" s="146" customFormat="1" customHeight="1" spans="1:4">
      <c r="A895" s="158">
        <v>215</v>
      </c>
      <c r="B895" s="177" t="s">
        <v>825</v>
      </c>
      <c r="C895" s="160">
        <f>C896+C906+C922+C927+C938+C945+C953</f>
        <v>21735</v>
      </c>
      <c r="D895" s="161"/>
    </row>
    <row r="896" s="146" customFormat="1" customHeight="1" spans="1:4">
      <c r="A896" s="158">
        <v>21501</v>
      </c>
      <c r="B896" s="177" t="s">
        <v>826</v>
      </c>
      <c r="C896" s="163">
        <f>SUM(C897:C905)</f>
        <v>0</v>
      </c>
      <c r="D896" s="161"/>
    </row>
    <row r="897" s="146" customFormat="1" customHeight="1" spans="1:3">
      <c r="A897" s="164">
        <v>2150101</v>
      </c>
      <c r="B897" s="178" t="s">
        <v>132</v>
      </c>
      <c r="C897" s="160"/>
    </row>
    <row r="898" s="146" customFormat="1" customHeight="1" spans="1:3">
      <c r="A898" s="164">
        <v>2150102</v>
      </c>
      <c r="B898" s="178" t="s">
        <v>133</v>
      </c>
      <c r="C898" s="160"/>
    </row>
    <row r="899" s="146" customFormat="1" customHeight="1" spans="1:3">
      <c r="A899" s="164">
        <v>2150103</v>
      </c>
      <c r="B899" s="178" t="s">
        <v>134</v>
      </c>
      <c r="C899" s="160"/>
    </row>
    <row r="900" s="146" customFormat="1" customHeight="1" spans="1:3">
      <c r="A900" s="164">
        <v>2150104</v>
      </c>
      <c r="B900" s="178" t="s">
        <v>827</v>
      </c>
      <c r="C900" s="160"/>
    </row>
    <row r="901" s="146" customFormat="1" customHeight="1" spans="1:3">
      <c r="A901" s="164">
        <v>2150105</v>
      </c>
      <c r="B901" s="178" t="s">
        <v>828</v>
      </c>
      <c r="C901" s="160"/>
    </row>
    <row r="902" s="146" customFormat="1" customHeight="1" spans="1:3">
      <c r="A902" s="164">
        <v>2150106</v>
      </c>
      <c r="B902" s="178" t="s">
        <v>829</v>
      </c>
      <c r="C902" s="160"/>
    </row>
    <row r="903" s="146" customFormat="1" customHeight="1" spans="1:3">
      <c r="A903" s="164">
        <v>2150107</v>
      </c>
      <c r="B903" s="178" t="s">
        <v>830</v>
      </c>
      <c r="C903" s="160"/>
    </row>
    <row r="904" s="146" customFormat="1" customHeight="1" spans="1:3">
      <c r="A904" s="164">
        <v>2150108</v>
      </c>
      <c r="B904" s="178" t="s">
        <v>831</v>
      </c>
      <c r="C904" s="160"/>
    </row>
    <row r="905" s="146" customFormat="1" customHeight="1" spans="1:3">
      <c r="A905" s="164">
        <v>2150199</v>
      </c>
      <c r="B905" s="178" t="s">
        <v>832</v>
      </c>
      <c r="C905" s="160"/>
    </row>
    <row r="906" s="146" customFormat="1" customHeight="1" spans="1:4">
      <c r="A906" s="158">
        <v>21502</v>
      </c>
      <c r="B906" s="177" t="s">
        <v>833</v>
      </c>
      <c r="C906" s="163">
        <f>SUM(C907:C921)</f>
        <v>0</v>
      </c>
      <c r="D906" s="161"/>
    </row>
    <row r="907" s="146" customFormat="1" customHeight="1" spans="1:3">
      <c r="A907" s="164">
        <v>2150201</v>
      </c>
      <c r="B907" s="178" t="s">
        <v>132</v>
      </c>
      <c r="C907" s="160"/>
    </row>
    <row r="908" s="146" customFormat="1" customHeight="1" spans="1:3">
      <c r="A908" s="164">
        <v>2150202</v>
      </c>
      <c r="B908" s="178" t="s">
        <v>133</v>
      </c>
      <c r="C908" s="160"/>
    </row>
    <row r="909" s="146" customFormat="1" customHeight="1" spans="1:3">
      <c r="A909" s="164">
        <v>2150203</v>
      </c>
      <c r="B909" s="178" t="s">
        <v>134</v>
      </c>
      <c r="C909" s="160"/>
    </row>
    <row r="910" s="146" customFormat="1" customHeight="1" spans="1:3">
      <c r="A910" s="164">
        <v>2150204</v>
      </c>
      <c r="B910" s="178" t="s">
        <v>834</v>
      </c>
      <c r="C910" s="160"/>
    </row>
    <row r="911" s="146" customFormat="1" customHeight="1" spans="1:3">
      <c r="A911" s="164">
        <v>2150205</v>
      </c>
      <c r="B911" s="178" t="s">
        <v>835</v>
      </c>
      <c r="C911" s="160"/>
    </row>
    <row r="912" s="146" customFormat="1" customHeight="1" spans="1:3">
      <c r="A912" s="164">
        <v>2150206</v>
      </c>
      <c r="B912" s="178" t="s">
        <v>836</v>
      </c>
      <c r="C912" s="160"/>
    </row>
    <row r="913" s="146" customFormat="1" customHeight="1" spans="1:3">
      <c r="A913" s="164">
        <v>2150207</v>
      </c>
      <c r="B913" s="178" t="s">
        <v>837</v>
      </c>
      <c r="C913" s="160"/>
    </row>
    <row r="914" s="146" customFormat="1" customHeight="1" spans="1:3">
      <c r="A914" s="164">
        <v>2150208</v>
      </c>
      <c r="B914" s="178" t="s">
        <v>838</v>
      </c>
      <c r="C914" s="160"/>
    </row>
    <row r="915" s="146" customFormat="1" customHeight="1" spans="1:3">
      <c r="A915" s="164">
        <v>2150209</v>
      </c>
      <c r="B915" s="178" t="s">
        <v>839</v>
      </c>
      <c r="C915" s="160"/>
    </row>
    <row r="916" s="146" customFormat="1" customHeight="1" spans="1:3">
      <c r="A916" s="164">
        <v>2150210</v>
      </c>
      <c r="B916" s="178" t="s">
        <v>840</v>
      </c>
      <c r="C916" s="160"/>
    </row>
    <row r="917" s="146" customFormat="1" customHeight="1" spans="1:3">
      <c r="A917" s="164">
        <v>2150212</v>
      </c>
      <c r="B917" s="178" t="s">
        <v>841</v>
      </c>
      <c r="C917" s="160"/>
    </row>
    <row r="918" s="146" customFormat="1" customHeight="1" spans="1:3">
      <c r="A918" s="164">
        <v>2150213</v>
      </c>
      <c r="B918" s="178" t="s">
        <v>842</v>
      </c>
      <c r="C918" s="160"/>
    </row>
    <row r="919" s="146" customFormat="1" customHeight="1" spans="1:3">
      <c r="A919" s="164">
        <v>2150214</v>
      </c>
      <c r="B919" s="178" t="s">
        <v>843</v>
      </c>
      <c r="C919" s="160"/>
    </row>
    <row r="920" s="146" customFormat="1" customHeight="1" spans="1:3">
      <c r="A920" s="164">
        <v>2150215</v>
      </c>
      <c r="B920" s="178" t="s">
        <v>844</v>
      </c>
      <c r="C920" s="160"/>
    </row>
    <row r="921" s="146" customFormat="1" customHeight="1" spans="1:3">
      <c r="A921" s="164">
        <v>2150299</v>
      </c>
      <c r="B921" s="178" t="s">
        <v>845</v>
      </c>
      <c r="C921" s="160"/>
    </row>
    <row r="922" s="146" customFormat="1" customHeight="1" spans="1:4">
      <c r="A922" s="158">
        <v>21503</v>
      </c>
      <c r="B922" s="177" t="s">
        <v>846</v>
      </c>
      <c r="C922" s="163">
        <f>SUM(C923:C926)</f>
        <v>0</v>
      </c>
      <c r="D922" s="161"/>
    </row>
    <row r="923" s="146" customFormat="1" customHeight="1" spans="1:3">
      <c r="A923" s="164">
        <v>2150301</v>
      </c>
      <c r="B923" s="178" t="s">
        <v>132</v>
      </c>
      <c r="C923" s="160"/>
    </row>
    <row r="924" s="146" customFormat="1" customHeight="1" spans="1:3">
      <c r="A924" s="164">
        <v>2150302</v>
      </c>
      <c r="B924" s="178" t="s">
        <v>133</v>
      </c>
      <c r="C924" s="160"/>
    </row>
    <row r="925" s="146" customFormat="1" customHeight="1" spans="1:3">
      <c r="A925" s="164">
        <v>2150303</v>
      </c>
      <c r="B925" s="178" t="s">
        <v>134</v>
      </c>
      <c r="C925" s="160"/>
    </row>
    <row r="926" s="146" customFormat="1" customHeight="1" spans="1:3">
      <c r="A926" s="164">
        <v>2150399</v>
      </c>
      <c r="B926" s="178" t="s">
        <v>847</v>
      </c>
      <c r="C926" s="160"/>
    </row>
    <row r="927" s="146" customFormat="1" customHeight="1" spans="1:4">
      <c r="A927" s="158">
        <v>21505</v>
      </c>
      <c r="B927" s="177" t="s">
        <v>848</v>
      </c>
      <c r="C927" s="163">
        <f>SUM(C928:C937)</f>
        <v>0</v>
      </c>
      <c r="D927" s="161"/>
    </row>
    <row r="928" s="146" customFormat="1" customHeight="1" spans="1:3">
      <c r="A928" s="164">
        <v>2150501</v>
      </c>
      <c r="B928" s="178" t="s">
        <v>132</v>
      </c>
      <c r="C928" s="160"/>
    </row>
    <row r="929" s="146" customFormat="1" customHeight="1" spans="1:3">
      <c r="A929" s="164">
        <v>2150502</v>
      </c>
      <c r="B929" s="178" t="s">
        <v>133</v>
      </c>
      <c r="C929" s="160"/>
    </row>
    <row r="930" s="146" customFormat="1" customHeight="1" spans="1:3">
      <c r="A930" s="164">
        <v>2150503</v>
      </c>
      <c r="B930" s="178" t="s">
        <v>134</v>
      </c>
      <c r="C930" s="160"/>
    </row>
    <row r="931" s="146" customFormat="1" customHeight="1" spans="1:3">
      <c r="A931" s="164">
        <v>2150505</v>
      </c>
      <c r="B931" s="178" t="s">
        <v>849</v>
      </c>
      <c r="C931" s="160"/>
    </row>
    <row r="932" s="146" customFormat="1" customHeight="1" spans="1:3">
      <c r="A932" s="164">
        <v>2150507</v>
      </c>
      <c r="B932" s="178" t="s">
        <v>850</v>
      </c>
      <c r="C932" s="160"/>
    </row>
    <row r="933" s="146" customFormat="1" customHeight="1" spans="1:3">
      <c r="A933" s="164">
        <v>2150508</v>
      </c>
      <c r="B933" s="178" t="s">
        <v>851</v>
      </c>
      <c r="C933" s="160"/>
    </row>
    <row r="934" s="146" customFormat="1" customHeight="1" spans="1:3">
      <c r="A934" s="164">
        <v>2150516</v>
      </c>
      <c r="B934" s="178" t="s">
        <v>852</v>
      </c>
      <c r="C934" s="160"/>
    </row>
    <row r="935" s="146" customFormat="1" customHeight="1" spans="1:3">
      <c r="A935" s="164">
        <v>2150517</v>
      </c>
      <c r="B935" s="178" t="s">
        <v>853</v>
      </c>
      <c r="C935" s="160"/>
    </row>
    <row r="936" s="146" customFormat="1" customHeight="1" spans="1:3">
      <c r="A936" s="164">
        <v>2150550</v>
      </c>
      <c r="B936" s="178" t="s">
        <v>141</v>
      </c>
      <c r="C936" s="160"/>
    </row>
    <row r="937" s="146" customFormat="1" customHeight="1" spans="1:3">
      <c r="A937" s="164">
        <v>2150599</v>
      </c>
      <c r="B937" s="178" t="s">
        <v>854</v>
      </c>
      <c r="C937" s="160"/>
    </row>
    <row r="938" s="146" customFormat="1" customHeight="1" spans="1:4">
      <c r="A938" s="158">
        <v>21507</v>
      </c>
      <c r="B938" s="177" t="s">
        <v>855</v>
      </c>
      <c r="C938" s="163">
        <f>SUM(C939:C944)</f>
        <v>0</v>
      </c>
      <c r="D938" s="161"/>
    </row>
    <row r="939" s="146" customFormat="1" customHeight="1" spans="1:3">
      <c r="A939" s="164">
        <v>2150701</v>
      </c>
      <c r="B939" s="178" t="s">
        <v>132</v>
      </c>
      <c r="C939" s="160"/>
    </row>
    <row r="940" s="146" customFormat="1" customHeight="1" spans="1:3">
      <c r="A940" s="164">
        <v>2150702</v>
      </c>
      <c r="B940" s="178" t="s">
        <v>133</v>
      </c>
      <c r="C940" s="160"/>
    </row>
    <row r="941" s="146" customFormat="1" customHeight="1" spans="1:3">
      <c r="A941" s="164">
        <v>2150703</v>
      </c>
      <c r="B941" s="178" t="s">
        <v>134</v>
      </c>
      <c r="C941" s="160"/>
    </row>
    <row r="942" s="146" customFormat="1" customHeight="1" spans="1:3">
      <c r="A942" s="164">
        <v>2150704</v>
      </c>
      <c r="B942" s="178" t="s">
        <v>856</v>
      </c>
      <c r="C942" s="160"/>
    </row>
    <row r="943" s="146" customFormat="1" customHeight="1" spans="1:3">
      <c r="A943" s="164">
        <v>2150705</v>
      </c>
      <c r="B943" s="178" t="s">
        <v>857</v>
      </c>
      <c r="C943" s="160"/>
    </row>
    <row r="944" s="146" customFormat="1" customHeight="1" spans="1:3">
      <c r="A944" s="164">
        <v>2150799</v>
      </c>
      <c r="B944" s="178" t="s">
        <v>858</v>
      </c>
      <c r="C944" s="160"/>
    </row>
    <row r="945" s="146" customFormat="1" customHeight="1" spans="1:4">
      <c r="A945" s="158">
        <v>21508</v>
      </c>
      <c r="B945" s="177" t="s">
        <v>859</v>
      </c>
      <c r="C945" s="163">
        <f>SUM(C946:C952)</f>
        <v>20795</v>
      </c>
      <c r="D945" s="161"/>
    </row>
    <row r="946" s="146" customFormat="1" customHeight="1" spans="1:3">
      <c r="A946" s="164">
        <v>2150801</v>
      </c>
      <c r="B946" s="178" t="s">
        <v>132</v>
      </c>
      <c r="C946" s="160"/>
    </row>
    <row r="947" s="146" customFormat="1" customHeight="1" spans="1:3">
      <c r="A947" s="164">
        <v>2150802</v>
      </c>
      <c r="B947" s="178" t="s">
        <v>133</v>
      </c>
      <c r="C947" s="160"/>
    </row>
    <row r="948" s="146" customFormat="1" customHeight="1" spans="1:3">
      <c r="A948" s="164">
        <v>2150803</v>
      </c>
      <c r="B948" s="178" t="s">
        <v>134</v>
      </c>
      <c r="C948" s="160"/>
    </row>
    <row r="949" s="146" customFormat="1" customHeight="1" spans="1:3">
      <c r="A949" s="164">
        <v>2150804</v>
      </c>
      <c r="B949" s="178" t="s">
        <v>860</v>
      </c>
      <c r="C949" s="160"/>
    </row>
    <row r="950" s="146" customFormat="1" customHeight="1" spans="1:3">
      <c r="A950" s="164">
        <v>2150805</v>
      </c>
      <c r="B950" s="178" t="s">
        <v>861</v>
      </c>
      <c r="C950" s="160">
        <v>6500</v>
      </c>
    </row>
    <row r="951" s="146" customFormat="1" customHeight="1" spans="1:3">
      <c r="A951" s="164">
        <v>2150806</v>
      </c>
      <c r="B951" s="178" t="s">
        <v>862</v>
      </c>
      <c r="C951" s="160"/>
    </row>
    <row r="952" s="146" customFormat="1" customHeight="1" spans="1:3">
      <c r="A952" s="164">
        <v>2150899</v>
      </c>
      <c r="B952" s="178" t="s">
        <v>863</v>
      </c>
      <c r="C952" s="160">
        <v>14295</v>
      </c>
    </row>
    <row r="953" s="146" customFormat="1" customHeight="1" spans="1:4">
      <c r="A953" s="158">
        <v>21599</v>
      </c>
      <c r="B953" s="177" t="s">
        <v>864</v>
      </c>
      <c r="C953" s="163">
        <f>SUM(C954:C958)</f>
        <v>940</v>
      </c>
      <c r="D953" s="161"/>
    </row>
    <row r="954" s="146" customFormat="1" customHeight="1" spans="1:3">
      <c r="A954" s="164">
        <v>2159901</v>
      </c>
      <c r="B954" s="178" t="s">
        <v>865</v>
      </c>
      <c r="C954" s="160"/>
    </row>
    <row r="955" s="146" customFormat="1" customHeight="1" spans="1:3">
      <c r="A955" s="164">
        <v>2159904</v>
      </c>
      <c r="B955" s="178" t="s">
        <v>866</v>
      </c>
      <c r="C955" s="160"/>
    </row>
    <row r="956" s="146" customFormat="1" customHeight="1" spans="1:3">
      <c r="A956" s="164">
        <v>2159905</v>
      </c>
      <c r="B956" s="178" t="s">
        <v>867</v>
      </c>
      <c r="C956" s="160"/>
    </row>
    <row r="957" s="146" customFormat="1" customHeight="1" spans="1:3">
      <c r="A957" s="164">
        <v>2159906</v>
      </c>
      <c r="B957" s="178" t="s">
        <v>868</v>
      </c>
      <c r="C957" s="160"/>
    </row>
    <row r="958" s="146" customFormat="1" customHeight="1" spans="1:3">
      <c r="A958" s="164">
        <v>2159999</v>
      </c>
      <c r="B958" s="178" t="s">
        <v>869</v>
      </c>
      <c r="C958" s="160">
        <v>940</v>
      </c>
    </row>
    <row r="959" s="146" customFormat="1" customHeight="1" spans="1:4">
      <c r="A959" s="158">
        <v>216</v>
      </c>
      <c r="B959" s="177" t="s">
        <v>870</v>
      </c>
      <c r="C959" s="160">
        <f>C960+C970+C976</f>
        <v>1568</v>
      </c>
      <c r="D959" s="161"/>
    </row>
    <row r="960" s="146" customFormat="1" customHeight="1" spans="1:4">
      <c r="A960" s="158">
        <v>21602</v>
      </c>
      <c r="B960" s="177" t="s">
        <v>871</v>
      </c>
      <c r="C960" s="163">
        <f>SUM(C961:C969)</f>
        <v>0</v>
      </c>
      <c r="D960" s="161"/>
    </row>
    <row r="961" s="146" customFormat="1" customHeight="1" spans="1:3">
      <c r="A961" s="164">
        <v>2160201</v>
      </c>
      <c r="B961" s="178" t="s">
        <v>132</v>
      </c>
      <c r="C961" s="160"/>
    </row>
    <row r="962" s="146" customFormat="1" customHeight="1" spans="1:3">
      <c r="A962" s="164">
        <v>2160202</v>
      </c>
      <c r="B962" s="178" t="s">
        <v>133</v>
      </c>
      <c r="C962" s="160"/>
    </row>
    <row r="963" s="146" customFormat="1" customHeight="1" spans="1:3">
      <c r="A963" s="164">
        <v>2160203</v>
      </c>
      <c r="B963" s="178" t="s">
        <v>134</v>
      </c>
      <c r="C963" s="160"/>
    </row>
    <row r="964" s="146" customFormat="1" customHeight="1" spans="1:3">
      <c r="A964" s="164">
        <v>2160216</v>
      </c>
      <c r="B964" s="178" t="s">
        <v>872</v>
      </c>
      <c r="C964" s="160"/>
    </row>
    <row r="965" s="146" customFormat="1" customHeight="1" spans="1:3">
      <c r="A965" s="164">
        <v>2160217</v>
      </c>
      <c r="B965" s="178" t="s">
        <v>873</v>
      </c>
      <c r="C965" s="160"/>
    </row>
    <row r="966" s="146" customFormat="1" customHeight="1" spans="1:3">
      <c r="A966" s="164">
        <v>2160218</v>
      </c>
      <c r="B966" s="178" t="s">
        <v>874</v>
      </c>
      <c r="C966" s="160"/>
    </row>
    <row r="967" s="146" customFormat="1" customHeight="1" spans="1:3">
      <c r="A967" s="164">
        <v>2160219</v>
      </c>
      <c r="B967" s="178" t="s">
        <v>875</v>
      </c>
      <c r="C967" s="160"/>
    </row>
    <row r="968" s="146" customFormat="1" customHeight="1" spans="1:3">
      <c r="A968" s="164">
        <v>2160250</v>
      </c>
      <c r="B968" s="178" t="s">
        <v>141</v>
      </c>
      <c r="C968" s="160"/>
    </row>
    <row r="969" s="146" customFormat="1" customHeight="1" spans="1:3">
      <c r="A969" s="164">
        <v>2160299</v>
      </c>
      <c r="B969" s="178" t="s">
        <v>876</v>
      </c>
      <c r="C969" s="160"/>
    </row>
    <row r="970" s="146" customFormat="1" customHeight="1" spans="1:4">
      <c r="A970" s="158">
        <v>21606</v>
      </c>
      <c r="B970" s="177" t="s">
        <v>877</v>
      </c>
      <c r="C970" s="163">
        <f>SUM(C971:C975)</f>
        <v>1568</v>
      </c>
      <c r="D970" s="161"/>
    </row>
    <row r="971" s="146" customFormat="1" customHeight="1" spans="1:3">
      <c r="A971" s="164">
        <v>2160601</v>
      </c>
      <c r="B971" s="178" t="s">
        <v>132</v>
      </c>
      <c r="C971" s="160"/>
    </row>
    <row r="972" s="146" customFormat="1" customHeight="1" spans="1:3">
      <c r="A972" s="164">
        <v>2160602</v>
      </c>
      <c r="B972" s="178" t="s">
        <v>133</v>
      </c>
      <c r="C972" s="160"/>
    </row>
    <row r="973" s="146" customFormat="1" customHeight="1" spans="1:3">
      <c r="A973" s="164">
        <v>2160603</v>
      </c>
      <c r="B973" s="178" t="s">
        <v>134</v>
      </c>
      <c r="C973" s="160"/>
    </row>
    <row r="974" s="146" customFormat="1" customHeight="1" spans="1:3">
      <c r="A974" s="164">
        <v>2160607</v>
      </c>
      <c r="B974" s="178" t="s">
        <v>878</v>
      </c>
      <c r="C974" s="160"/>
    </row>
    <row r="975" s="146" customFormat="1" customHeight="1" spans="1:3">
      <c r="A975" s="164">
        <v>2160699</v>
      </c>
      <c r="B975" s="178" t="s">
        <v>879</v>
      </c>
      <c r="C975" s="160">
        <v>1568</v>
      </c>
    </row>
    <row r="976" s="146" customFormat="1" customHeight="1" spans="1:4">
      <c r="A976" s="158">
        <v>21699</v>
      </c>
      <c r="B976" s="177" t="s">
        <v>880</v>
      </c>
      <c r="C976" s="163">
        <f>SUM(C977:C978)</f>
        <v>0</v>
      </c>
      <c r="D976" s="161"/>
    </row>
    <row r="977" s="146" customFormat="1" customHeight="1" spans="1:3">
      <c r="A977" s="164">
        <v>2169901</v>
      </c>
      <c r="B977" s="178" t="s">
        <v>881</v>
      </c>
      <c r="C977" s="160"/>
    </row>
    <row r="978" s="146" customFormat="1" customHeight="1" spans="1:3">
      <c r="A978" s="164">
        <v>2169999</v>
      </c>
      <c r="B978" s="178" t="s">
        <v>882</v>
      </c>
      <c r="C978" s="160"/>
    </row>
    <row r="979" s="146" customFormat="1" ht="14.45" customHeight="1" spans="1:4">
      <c r="A979" s="158">
        <v>217</v>
      </c>
      <c r="B979" s="177" t="s">
        <v>883</v>
      </c>
      <c r="C979" s="160">
        <f>C980+C987+C997+C1003+C1006</f>
        <v>0</v>
      </c>
      <c r="D979" s="161"/>
    </row>
    <row r="980" s="146" customFormat="1" customHeight="1" spans="1:4">
      <c r="A980" s="158">
        <v>21701</v>
      </c>
      <c r="B980" s="177" t="s">
        <v>884</v>
      </c>
      <c r="C980" s="163">
        <f>SUM(C981:C986)</f>
        <v>0</v>
      </c>
      <c r="D980" s="161"/>
    </row>
    <row r="981" s="146" customFormat="1" customHeight="1" spans="1:3">
      <c r="A981" s="164">
        <v>2170101</v>
      </c>
      <c r="B981" s="178" t="s">
        <v>132</v>
      </c>
      <c r="C981" s="160"/>
    </row>
    <row r="982" s="146" customFormat="1" customHeight="1" spans="1:3">
      <c r="A982" s="164">
        <v>2170102</v>
      </c>
      <c r="B982" s="178" t="s">
        <v>133</v>
      </c>
      <c r="C982" s="160"/>
    </row>
    <row r="983" s="146" customFormat="1" customHeight="1" spans="1:3">
      <c r="A983" s="164">
        <v>2170103</v>
      </c>
      <c r="B983" s="178" t="s">
        <v>134</v>
      </c>
      <c r="C983" s="160"/>
    </row>
    <row r="984" s="146" customFormat="1" customHeight="1" spans="1:3">
      <c r="A984" s="164">
        <v>2170104</v>
      </c>
      <c r="B984" s="178" t="s">
        <v>885</v>
      </c>
      <c r="C984" s="160"/>
    </row>
    <row r="985" s="146" customFormat="1" customHeight="1" spans="1:3">
      <c r="A985" s="164">
        <v>2170150</v>
      </c>
      <c r="B985" s="178" t="s">
        <v>141</v>
      </c>
      <c r="C985" s="160"/>
    </row>
    <row r="986" s="146" customFormat="1" customHeight="1" spans="1:3">
      <c r="A986" s="164">
        <v>2170199</v>
      </c>
      <c r="B986" s="178" t="s">
        <v>886</v>
      </c>
      <c r="C986" s="160"/>
    </row>
    <row r="987" s="146" customFormat="1" customHeight="1" spans="1:4">
      <c r="A987" s="158">
        <v>21702</v>
      </c>
      <c r="B987" s="177" t="s">
        <v>887</v>
      </c>
      <c r="C987" s="163">
        <f>SUM(C988:C996)</f>
        <v>0</v>
      </c>
      <c r="D987" s="161"/>
    </row>
    <row r="988" s="146" customFormat="1" customHeight="1" spans="1:3">
      <c r="A988" s="164">
        <v>2170201</v>
      </c>
      <c r="B988" s="178" t="s">
        <v>888</v>
      </c>
      <c r="C988" s="160"/>
    </row>
    <row r="989" s="146" customFormat="1" customHeight="1" spans="1:3">
      <c r="A989" s="164">
        <v>2170202</v>
      </c>
      <c r="B989" s="178" t="s">
        <v>889</v>
      </c>
      <c r="C989" s="160"/>
    </row>
    <row r="990" s="146" customFormat="1" customHeight="1" spans="1:3">
      <c r="A990" s="164">
        <v>2170203</v>
      </c>
      <c r="B990" s="178" t="s">
        <v>890</v>
      </c>
      <c r="C990" s="160"/>
    </row>
    <row r="991" s="146" customFormat="1" customHeight="1" spans="1:3">
      <c r="A991" s="164">
        <v>2170204</v>
      </c>
      <c r="B991" s="178" t="s">
        <v>891</v>
      </c>
      <c r="C991" s="160"/>
    </row>
    <row r="992" s="146" customFormat="1" customHeight="1" spans="1:3">
      <c r="A992" s="164">
        <v>2170205</v>
      </c>
      <c r="B992" s="178" t="s">
        <v>892</v>
      </c>
      <c r="C992" s="160"/>
    </row>
    <row r="993" s="146" customFormat="1" customHeight="1" spans="1:3">
      <c r="A993" s="164">
        <v>2170206</v>
      </c>
      <c r="B993" s="178" t="s">
        <v>893</v>
      </c>
      <c r="C993" s="160"/>
    </row>
    <row r="994" s="146" customFormat="1" customHeight="1" spans="1:3">
      <c r="A994" s="164">
        <v>2170207</v>
      </c>
      <c r="B994" s="178" t="s">
        <v>894</v>
      </c>
      <c r="C994" s="160"/>
    </row>
    <row r="995" s="146" customFormat="1" customHeight="1" spans="1:3">
      <c r="A995" s="164">
        <v>2170208</v>
      </c>
      <c r="B995" s="178" t="s">
        <v>895</v>
      </c>
      <c r="C995" s="160"/>
    </row>
    <row r="996" s="146" customFormat="1" customHeight="1" spans="1:3">
      <c r="A996" s="164">
        <v>2170299</v>
      </c>
      <c r="B996" s="178" t="s">
        <v>896</v>
      </c>
      <c r="C996" s="160"/>
    </row>
    <row r="997" s="146" customFormat="1" customHeight="1" spans="1:4">
      <c r="A997" s="158">
        <v>21703</v>
      </c>
      <c r="B997" s="177" t="s">
        <v>897</v>
      </c>
      <c r="C997" s="163">
        <f>SUM(C998:C1002)</f>
        <v>0</v>
      </c>
      <c r="D997" s="161"/>
    </row>
    <row r="998" s="146" customFormat="1" customHeight="1" spans="1:3">
      <c r="A998" s="164">
        <v>2170301</v>
      </c>
      <c r="B998" s="178" t="s">
        <v>898</v>
      </c>
      <c r="C998" s="160"/>
    </row>
    <row r="999" s="146" customFormat="1" customHeight="1" spans="1:3">
      <c r="A999" s="164">
        <v>2170302</v>
      </c>
      <c r="B999" s="181" t="s">
        <v>899</v>
      </c>
      <c r="C999" s="160"/>
    </row>
    <row r="1000" s="146" customFormat="1" customHeight="1" spans="1:3">
      <c r="A1000" s="164">
        <v>2170303</v>
      </c>
      <c r="B1000" s="178" t="s">
        <v>900</v>
      </c>
      <c r="C1000" s="160"/>
    </row>
    <row r="1001" s="146" customFormat="1" customHeight="1" spans="1:3">
      <c r="A1001" s="164">
        <v>2170304</v>
      </c>
      <c r="B1001" s="178" t="s">
        <v>901</v>
      </c>
      <c r="C1001" s="160"/>
    </row>
    <row r="1002" s="146" customFormat="1" customHeight="1" spans="1:3">
      <c r="A1002" s="164">
        <v>2170399</v>
      </c>
      <c r="B1002" s="178" t="s">
        <v>902</v>
      </c>
      <c r="C1002" s="160"/>
    </row>
    <row r="1003" s="146" customFormat="1" customHeight="1" spans="1:4">
      <c r="A1003" s="158">
        <v>21704</v>
      </c>
      <c r="B1003" s="177" t="s">
        <v>903</v>
      </c>
      <c r="C1003" s="163">
        <f>SUM(C1004:C1005)</f>
        <v>0</v>
      </c>
      <c r="D1003" s="161"/>
    </row>
    <row r="1004" s="146" customFormat="1" customHeight="1" spans="1:3">
      <c r="A1004" s="164">
        <v>2170401</v>
      </c>
      <c r="B1004" s="178" t="s">
        <v>904</v>
      </c>
      <c r="C1004" s="160"/>
    </row>
    <row r="1005" s="146" customFormat="1" customHeight="1" spans="1:3">
      <c r="A1005" s="164">
        <v>2170499</v>
      </c>
      <c r="B1005" s="178" t="s">
        <v>905</v>
      </c>
      <c r="C1005" s="160"/>
    </row>
    <row r="1006" s="146" customFormat="1" ht="13.95" customHeight="1" spans="1:4">
      <c r="A1006" s="158">
        <v>21799</v>
      </c>
      <c r="B1006" s="177" t="s">
        <v>906</v>
      </c>
      <c r="C1006" s="163">
        <f>SUM(C1007:C1008)</f>
        <v>0</v>
      </c>
      <c r="D1006" s="161"/>
    </row>
    <row r="1007" s="146" customFormat="1" customHeight="1" spans="1:3">
      <c r="A1007" s="164">
        <v>2179902</v>
      </c>
      <c r="B1007" s="178" t="s">
        <v>907</v>
      </c>
      <c r="C1007" s="160"/>
    </row>
    <row r="1008" s="146" customFormat="1" customHeight="1" spans="1:3">
      <c r="A1008" s="164">
        <v>2179999</v>
      </c>
      <c r="B1008" s="178" t="s">
        <v>908</v>
      </c>
      <c r="C1008" s="160"/>
    </row>
    <row r="1009" s="146" customFormat="1" customHeight="1" spans="1:4">
      <c r="A1009" s="158">
        <v>219</v>
      </c>
      <c r="B1009" s="177" t="s">
        <v>909</v>
      </c>
      <c r="C1009" s="160">
        <f>SUM(C1010:C1018)</f>
        <v>0</v>
      </c>
      <c r="D1009" s="161"/>
    </row>
    <row r="1010" s="146" customFormat="1" customHeight="1" spans="1:3">
      <c r="A1010" s="164">
        <v>21901</v>
      </c>
      <c r="B1010" s="178" t="s">
        <v>910</v>
      </c>
      <c r="C1010" s="160"/>
    </row>
    <row r="1011" s="146" customFormat="1" customHeight="1" spans="1:3">
      <c r="A1011" s="164">
        <v>21902</v>
      </c>
      <c r="B1011" s="178" t="s">
        <v>911</v>
      </c>
      <c r="C1011" s="160"/>
    </row>
    <row r="1012" s="146" customFormat="1" customHeight="1" spans="1:3">
      <c r="A1012" s="164">
        <v>21903</v>
      </c>
      <c r="B1012" s="178" t="s">
        <v>912</v>
      </c>
      <c r="C1012" s="160"/>
    </row>
    <row r="1013" s="146" customFormat="1" customHeight="1" spans="1:3">
      <c r="A1013" s="164">
        <v>21904</v>
      </c>
      <c r="B1013" s="178" t="s">
        <v>913</v>
      </c>
      <c r="C1013" s="160"/>
    </row>
    <row r="1014" s="146" customFormat="1" customHeight="1" spans="1:3">
      <c r="A1014" s="164">
        <v>21905</v>
      </c>
      <c r="B1014" s="178" t="s">
        <v>914</v>
      </c>
      <c r="C1014" s="160"/>
    </row>
    <row r="1015" s="146" customFormat="1" customHeight="1" spans="1:3">
      <c r="A1015" s="164">
        <v>21906</v>
      </c>
      <c r="B1015" s="178" t="s">
        <v>690</v>
      </c>
      <c r="C1015" s="160"/>
    </row>
    <row r="1016" s="146" customFormat="1" customHeight="1" spans="1:3">
      <c r="A1016" s="164">
        <v>21907</v>
      </c>
      <c r="B1016" s="178" t="s">
        <v>915</v>
      </c>
      <c r="C1016" s="160"/>
    </row>
    <row r="1017" s="146" customFormat="1" customHeight="1" spans="1:3">
      <c r="A1017" s="164">
        <v>21908</v>
      </c>
      <c r="B1017" s="178" t="s">
        <v>916</v>
      </c>
      <c r="C1017" s="160"/>
    </row>
    <row r="1018" s="146" customFormat="1" customHeight="1" spans="1:3">
      <c r="A1018" s="164">
        <v>21999</v>
      </c>
      <c r="B1018" s="178" t="s">
        <v>917</v>
      </c>
      <c r="C1018" s="160"/>
    </row>
    <row r="1019" s="146" customFormat="1" customHeight="1" spans="1:4">
      <c r="A1019" s="158">
        <v>220</v>
      </c>
      <c r="B1019" s="177" t="s">
        <v>918</v>
      </c>
      <c r="C1019" s="160">
        <f>C1020+C1047+C1062</f>
        <v>551</v>
      </c>
      <c r="D1019" s="161"/>
    </row>
    <row r="1020" s="146" customFormat="1" customHeight="1" spans="1:4">
      <c r="A1020" s="158">
        <v>22001</v>
      </c>
      <c r="B1020" s="177" t="s">
        <v>919</v>
      </c>
      <c r="C1020" s="163">
        <f>SUM(C1021:C1046)</f>
        <v>551</v>
      </c>
      <c r="D1020" s="161"/>
    </row>
    <row r="1021" s="146" customFormat="1" customHeight="1" spans="1:3">
      <c r="A1021" s="164">
        <v>2200101</v>
      </c>
      <c r="B1021" s="178" t="s">
        <v>132</v>
      </c>
      <c r="C1021" s="160"/>
    </row>
    <row r="1022" s="146" customFormat="1" customHeight="1" spans="1:3">
      <c r="A1022" s="164">
        <v>2200102</v>
      </c>
      <c r="B1022" s="178" t="s">
        <v>133</v>
      </c>
      <c r="C1022" s="160">
        <v>57</v>
      </c>
    </row>
    <row r="1023" s="146" customFormat="1" customHeight="1" spans="1:3">
      <c r="A1023" s="164">
        <v>2200103</v>
      </c>
      <c r="B1023" s="178" t="s">
        <v>134</v>
      </c>
      <c r="C1023" s="160"/>
    </row>
    <row r="1024" s="146" customFormat="1" customHeight="1" spans="1:3">
      <c r="A1024" s="164">
        <v>2200104</v>
      </c>
      <c r="B1024" s="178" t="s">
        <v>920</v>
      </c>
      <c r="C1024" s="160">
        <v>130</v>
      </c>
    </row>
    <row r="1025" s="146" customFormat="1" customHeight="1" spans="1:3">
      <c r="A1025" s="164">
        <v>2200106</v>
      </c>
      <c r="B1025" s="178" t="s">
        <v>921</v>
      </c>
      <c r="C1025" s="160"/>
    </row>
    <row r="1026" s="146" customFormat="1" customHeight="1" spans="1:3">
      <c r="A1026" s="164">
        <v>2200107</v>
      </c>
      <c r="B1026" s="178" t="s">
        <v>922</v>
      </c>
      <c r="C1026" s="160"/>
    </row>
    <row r="1027" s="146" customFormat="1" customHeight="1" spans="1:3">
      <c r="A1027" s="164">
        <v>2200108</v>
      </c>
      <c r="B1027" s="178" t="s">
        <v>923</v>
      </c>
      <c r="C1027" s="160"/>
    </row>
    <row r="1028" s="146" customFormat="1" customHeight="1" spans="1:3">
      <c r="A1028" s="164">
        <v>2200109</v>
      </c>
      <c r="B1028" s="178" t="s">
        <v>924</v>
      </c>
      <c r="C1028" s="160"/>
    </row>
    <row r="1029" s="146" customFormat="1" customHeight="1" spans="1:3">
      <c r="A1029" s="164">
        <v>2200112</v>
      </c>
      <c r="B1029" s="178" t="s">
        <v>925</v>
      </c>
      <c r="C1029" s="160"/>
    </row>
    <row r="1030" s="146" customFormat="1" customHeight="1" spans="1:3">
      <c r="A1030" s="164">
        <v>2200113</v>
      </c>
      <c r="B1030" s="178" t="s">
        <v>926</v>
      </c>
      <c r="C1030" s="160"/>
    </row>
    <row r="1031" s="146" customFormat="1" customHeight="1" spans="1:3">
      <c r="A1031" s="164">
        <v>2200114</v>
      </c>
      <c r="B1031" s="178" t="s">
        <v>927</v>
      </c>
      <c r="C1031" s="160"/>
    </row>
    <row r="1032" s="146" customFormat="1" customHeight="1" spans="1:3">
      <c r="A1032" s="164">
        <v>2200115</v>
      </c>
      <c r="B1032" s="178" t="s">
        <v>928</v>
      </c>
      <c r="C1032" s="160"/>
    </row>
    <row r="1033" s="146" customFormat="1" customHeight="1" spans="1:3">
      <c r="A1033" s="164">
        <v>2200116</v>
      </c>
      <c r="B1033" s="178" t="s">
        <v>929</v>
      </c>
      <c r="C1033" s="160"/>
    </row>
    <row r="1034" s="146" customFormat="1" customHeight="1" spans="1:3">
      <c r="A1034" s="164">
        <v>2200119</v>
      </c>
      <c r="B1034" s="178" t="s">
        <v>930</v>
      </c>
      <c r="C1034" s="160"/>
    </row>
    <row r="1035" s="146" customFormat="1" customHeight="1" spans="1:3">
      <c r="A1035" s="164">
        <v>2200120</v>
      </c>
      <c r="B1035" s="178" t="s">
        <v>931</v>
      </c>
      <c r="C1035" s="160">
        <v>330</v>
      </c>
    </row>
    <row r="1036" s="146" customFormat="1" customHeight="1" spans="1:3">
      <c r="A1036" s="164">
        <v>2200121</v>
      </c>
      <c r="B1036" s="178" t="s">
        <v>932</v>
      </c>
      <c r="C1036" s="160"/>
    </row>
    <row r="1037" s="146" customFormat="1" customHeight="1" spans="1:3">
      <c r="A1037" s="164">
        <v>2200122</v>
      </c>
      <c r="B1037" s="178" t="s">
        <v>933</v>
      </c>
      <c r="C1037" s="160"/>
    </row>
    <row r="1038" s="146" customFormat="1" customHeight="1" spans="1:3">
      <c r="A1038" s="164">
        <v>2200123</v>
      </c>
      <c r="B1038" s="178" t="s">
        <v>934</v>
      </c>
      <c r="C1038" s="160"/>
    </row>
    <row r="1039" s="146" customFormat="1" customHeight="1" spans="1:3">
      <c r="A1039" s="164">
        <v>2200124</v>
      </c>
      <c r="B1039" s="178" t="s">
        <v>935</v>
      </c>
      <c r="C1039" s="160"/>
    </row>
    <row r="1040" s="146" customFormat="1" customHeight="1" spans="1:3">
      <c r="A1040" s="164">
        <v>2200125</v>
      </c>
      <c r="B1040" s="178" t="s">
        <v>936</v>
      </c>
      <c r="C1040" s="160"/>
    </row>
    <row r="1041" s="146" customFormat="1" customHeight="1" spans="1:3">
      <c r="A1041" s="164">
        <v>2200126</v>
      </c>
      <c r="B1041" s="178" t="s">
        <v>937</v>
      </c>
      <c r="C1041" s="160"/>
    </row>
    <row r="1042" s="146" customFormat="1" customHeight="1" spans="1:3">
      <c r="A1042" s="164">
        <v>2200127</v>
      </c>
      <c r="B1042" s="178" t="s">
        <v>938</v>
      </c>
      <c r="C1042" s="160"/>
    </row>
    <row r="1043" s="146" customFormat="1" customHeight="1" spans="1:3">
      <c r="A1043" s="164">
        <v>2200128</v>
      </c>
      <c r="B1043" s="178" t="s">
        <v>939</v>
      </c>
      <c r="C1043" s="160">
        <v>20</v>
      </c>
    </row>
    <row r="1044" s="146" customFormat="1" customHeight="1" spans="1:3">
      <c r="A1044" s="164">
        <v>2200129</v>
      </c>
      <c r="B1044" s="178" t="s">
        <v>940</v>
      </c>
      <c r="C1044" s="160"/>
    </row>
    <row r="1045" s="146" customFormat="1" customHeight="1" spans="1:3">
      <c r="A1045" s="164">
        <v>2200150</v>
      </c>
      <c r="B1045" s="178" t="s">
        <v>141</v>
      </c>
      <c r="C1045" s="160"/>
    </row>
    <row r="1046" s="146" customFormat="1" customHeight="1" spans="1:3">
      <c r="A1046" s="164">
        <v>2200199</v>
      </c>
      <c r="B1046" s="178" t="s">
        <v>941</v>
      </c>
      <c r="C1046" s="160">
        <v>14</v>
      </c>
    </row>
    <row r="1047" s="146" customFormat="1" customHeight="1" spans="1:4">
      <c r="A1047" s="158">
        <v>22005</v>
      </c>
      <c r="B1047" s="177" t="s">
        <v>942</v>
      </c>
      <c r="C1047" s="163">
        <f>SUM(C1048:C1061)</f>
        <v>0</v>
      </c>
      <c r="D1047" s="161"/>
    </row>
    <row r="1048" s="146" customFormat="1" customHeight="1" spans="1:3">
      <c r="A1048" s="164">
        <v>2200501</v>
      </c>
      <c r="B1048" s="178" t="s">
        <v>132</v>
      </c>
      <c r="C1048" s="160"/>
    </row>
    <row r="1049" s="146" customFormat="1" customHeight="1" spans="1:3">
      <c r="A1049" s="164">
        <v>2200502</v>
      </c>
      <c r="B1049" s="178" t="s">
        <v>133</v>
      </c>
      <c r="C1049" s="160"/>
    </row>
    <row r="1050" s="146" customFormat="1" customHeight="1" spans="1:3">
      <c r="A1050" s="164">
        <v>2200503</v>
      </c>
      <c r="B1050" s="178" t="s">
        <v>134</v>
      </c>
      <c r="C1050" s="160"/>
    </row>
    <row r="1051" s="146" customFormat="1" customHeight="1" spans="1:3">
      <c r="A1051" s="164">
        <v>2200504</v>
      </c>
      <c r="B1051" s="178" t="s">
        <v>943</v>
      </c>
      <c r="C1051" s="160"/>
    </row>
    <row r="1052" s="146" customFormat="1" customHeight="1" spans="1:3">
      <c r="A1052" s="164">
        <v>2200506</v>
      </c>
      <c r="B1052" s="178" t="s">
        <v>944</v>
      </c>
      <c r="C1052" s="160"/>
    </row>
    <row r="1053" s="146" customFormat="1" customHeight="1" spans="1:3">
      <c r="A1053" s="164">
        <v>2200507</v>
      </c>
      <c r="B1053" s="178" t="s">
        <v>945</v>
      </c>
      <c r="C1053" s="160"/>
    </row>
    <row r="1054" s="146" customFormat="1" customHeight="1" spans="1:3">
      <c r="A1054" s="164">
        <v>2200508</v>
      </c>
      <c r="B1054" s="178" t="s">
        <v>946</v>
      </c>
      <c r="C1054" s="160"/>
    </row>
    <row r="1055" s="146" customFormat="1" customHeight="1" spans="1:3">
      <c r="A1055" s="164">
        <v>2200509</v>
      </c>
      <c r="B1055" s="178" t="s">
        <v>947</v>
      </c>
      <c r="C1055" s="160"/>
    </row>
    <row r="1056" s="146" customFormat="1" customHeight="1" spans="1:3">
      <c r="A1056" s="164">
        <v>2200510</v>
      </c>
      <c r="B1056" s="178" t="s">
        <v>948</v>
      </c>
      <c r="C1056" s="160"/>
    </row>
    <row r="1057" s="146" customFormat="1" customHeight="1" spans="1:3">
      <c r="A1057" s="164">
        <v>2200511</v>
      </c>
      <c r="B1057" s="178" t="s">
        <v>949</v>
      </c>
      <c r="C1057" s="160"/>
    </row>
    <row r="1058" s="146" customFormat="1" customHeight="1" spans="1:3">
      <c r="A1058" s="164">
        <v>2200512</v>
      </c>
      <c r="B1058" s="178" t="s">
        <v>950</v>
      </c>
      <c r="C1058" s="160"/>
    </row>
    <row r="1059" s="146" customFormat="1" customHeight="1" spans="1:3">
      <c r="A1059" s="164">
        <v>2200513</v>
      </c>
      <c r="B1059" s="178" t="s">
        <v>951</v>
      </c>
      <c r="C1059" s="160"/>
    </row>
    <row r="1060" s="146" customFormat="1" customHeight="1" spans="1:3">
      <c r="A1060" s="164">
        <v>2200514</v>
      </c>
      <c r="B1060" s="178" t="s">
        <v>952</v>
      </c>
      <c r="C1060" s="160"/>
    </row>
    <row r="1061" s="146" customFormat="1" customHeight="1" spans="1:3">
      <c r="A1061" s="164">
        <v>2200599</v>
      </c>
      <c r="B1061" s="178" t="s">
        <v>953</v>
      </c>
      <c r="C1061" s="160"/>
    </row>
    <row r="1062" s="146" customFormat="1" customHeight="1" spans="1:4">
      <c r="A1062" s="158">
        <v>22099</v>
      </c>
      <c r="B1062" s="177" t="s">
        <v>954</v>
      </c>
      <c r="C1062" s="163">
        <f>SUM(C1063)</f>
        <v>0</v>
      </c>
      <c r="D1062" s="161"/>
    </row>
    <row r="1063" s="146" customFormat="1" customHeight="1" spans="1:3">
      <c r="A1063" s="164">
        <v>2209999</v>
      </c>
      <c r="B1063" s="178" t="s">
        <v>955</v>
      </c>
      <c r="C1063" s="160"/>
    </row>
    <row r="1064" s="146" customFormat="1" customHeight="1" spans="1:4">
      <c r="A1064" s="158">
        <v>221</v>
      </c>
      <c r="B1064" s="177" t="s">
        <v>956</v>
      </c>
      <c r="C1064" s="160">
        <f>C1065+C1077+C1081</f>
        <v>393</v>
      </c>
      <c r="D1064" s="161"/>
    </row>
    <row r="1065" s="146" customFormat="1" customHeight="1" spans="1:4">
      <c r="A1065" s="158">
        <v>22101</v>
      </c>
      <c r="B1065" s="177" t="s">
        <v>957</v>
      </c>
      <c r="C1065" s="163">
        <f>SUM(C1066:C1076)</f>
        <v>17</v>
      </c>
      <c r="D1065" s="161"/>
    </row>
    <row r="1066" s="146" customFormat="1" customHeight="1" spans="1:3">
      <c r="A1066" s="164">
        <v>2210101</v>
      </c>
      <c r="B1066" s="178" t="s">
        <v>958</v>
      </c>
      <c r="C1066" s="160"/>
    </row>
    <row r="1067" s="146" customFormat="1" customHeight="1" spans="1:3">
      <c r="A1067" s="164">
        <v>2210102</v>
      </c>
      <c r="B1067" s="178" t="s">
        <v>959</v>
      </c>
      <c r="C1067" s="160"/>
    </row>
    <row r="1068" s="146" customFormat="1" customHeight="1" spans="1:3">
      <c r="A1068" s="164">
        <v>2210103</v>
      </c>
      <c r="B1068" s="178" t="s">
        <v>960</v>
      </c>
      <c r="C1068" s="160"/>
    </row>
    <row r="1069" s="146" customFormat="1" customHeight="1" spans="1:3">
      <c r="A1069" s="164">
        <v>2210104</v>
      </c>
      <c r="B1069" s="178" t="s">
        <v>961</v>
      </c>
      <c r="C1069" s="160"/>
    </row>
    <row r="1070" s="146" customFormat="1" customHeight="1" spans="1:3">
      <c r="A1070" s="164">
        <v>2210105</v>
      </c>
      <c r="B1070" s="178" t="s">
        <v>962</v>
      </c>
      <c r="C1070" s="160"/>
    </row>
    <row r="1071" s="146" customFormat="1" customHeight="1" spans="1:3">
      <c r="A1071" s="164">
        <v>2210106</v>
      </c>
      <c r="B1071" s="178" t="s">
        <v>963</v>
      </c>
      <c r="C1071" s="160">
        <v>17</v>
      </c>
    </row>
    <row r="1072" s="146" customFormat="1" customHeight="1" spans="1:3">
      <c r="A1072" s="164">
        <v>2210107</v>
      </c>
      <c r="B1072" s="178" t="s">
        <v>964</v>
      </c>
      <c r="C1072" s="160"/>
    </row>
    <row r="1073" s="146" customFormat="1" customHeight="1" spans="1:3">
      <c r="A1073" s="164">
        <v>2210108</v>
      </c>
      <c r="B1073" s="178" t="s">
        <v>965</v>
      </c>
      <c r="C1073" s="160"/>
    </row>
    <row r="1074" s="146" customFormat="1" customHeight="1" spans="1:3">
      <c r="A1074" s="164">
        <v>2210109</v>
      </c>
      <c r="B1074" s="178" t="s">
        <v>966</v>
      </c>
      <c r="C1074" s="160"/>
    </row>
    <row r="1075" s="146" customFormat="1" customHeight="1" spans="1:4">
      <c r="A1075" s="164">
        <v>2210110</v>
      </c>
      <c r="B1075" s="179" t="s">
        <v>967</v>
      </c>
      <c r="C1075" s="160"/>
      <c r="D1075" s="182"/>
    </row>
    <row r="1076" s="146" customFormat="1" customHeight="1" spans="1:3">
      <c r="A1076" s="164">
        <v>2210199</v>
      </c>
      <c r="B1076" s="178" t="s">
        <v>968</v>
      </c>
      <c r="C1076" s="160"/>
    </row>
    <row r="1077" s="146" customFormat="1" customHeight="1" spans="1:4">
      <c r="A1077" s="158">
        <v>22102</v>
      </c>
      <c r="B1077" s="177" t="s">
        <v>969</v>
      </c>
      <c r="C1077" s="163">
        <f>SUM(C1078:C1080)</f>
        <v>376</v>
      </c>
      <c r="D1077" s="161"/>
    </row>
    <row r="1078" s="146" customFormat="1" customHeight="1" spans="1:3">
      <c r="A1078" s="164">
        <v>2210201</v>
      </c>
      <c r="B1078" s="178" t="s">
        <v>970</v>
      </c>
      <c r="C1078" s="160">
        <v>376</v>
      </c>
    </row>
    <row r="1079" s="146" customFormat="1" customHeight="1" spans="1:3">
      <c r="A1079" s="164">
        <v>2210202</v>
      </c>
      <c r="B1079" s="178" t="s">
        <v>971</v>
      </c>
      <c r="C1079" s="160"/>
    </row>
    <row r="1080" s="146" customFormat="1" customHeight="1" spans="1:3">
      <c r="A1080" s="164">
        <v>2210203</v>
      </c>
      <c r="B1080" s="178" t="s">
        <v>972</v>
      </c>
      <c r="C1080" s="160"/>
    </row>
    <row r="1081" s="146" customFormat="1" customHeight="1" spans="1:4">
      <c r="A1081" s="158">
        <v>22103</v>
      </c>
      <c r="B1081" s="177" t="s">
        <v>973</v>
      </c>
      <c r="C1081" s="163">
        <f>SUM(C1082:C1084)</f>
        <v>0</v>
      </c>
      <c r="D1081" s="161"/>
    </row>
    <row r="1082" s="146" customFormat="1" customHeight="1" spans="1:3">
      <c r="A1082" s="164">
        <v>2210301</v>
      </c>
      <c r="B1082" s="178" t="s">
        <v>974</v>
      </c>
      <c r="C1082" s="160"/>
    </row>
    <row r="1083" s="146" customFormat="1" customHeight="1" spans="1:3">
      <c r="A1083" s="164">
        <v>2210302</v>
      </c>
      <c r="B1083" s="178" t="s">
        <v>975</v>
      </c>
      <c r="C1083" s="160"/>
    </row>
    <row r="1084" s="146" customFormat="1" customHeight="1" spans="1:3">
      <c r="A1084" s="164">
        <v>2210399</v>
      </c>
      <c r="B1084" s="178" t="s">
        <v>976</v>
      </c>
      <c r="C1084" s="160"/>
    </row>
    <row r="1085" s="146" customFormat="1" customHeight="1" spans="1:4">
      <c r="A1085" s="158">
        <v>222</v>
      </c>
      <c r="B1085" s="177" t="s">
        <v>977</v>
      </c>
      <c r="C1085" s="160">
        <f>C1086+C1104+C1110+C1116</f>
        <v>0</v>
      </c>
      <c r="D1085" s="161"/>
    </row>
    <row r="1086" s="146" customFormat="1" customHeight="1" spans="1:4">
      <c r="A1086" s="158">
        <v>22201</v>
      </c>
      <c r="B1086" s="177" t="s">
        <v>978</v>
      </c>
      <c r="C1086" s="163">
        <f>SUM(C1087:C1103)</f>
        <v>0</v>
      </c>
      <c r="D1086" s="161"/>
    </row>
    <row r="1087" s="146" customFormat="1" customHeight="1" spans="1:3">
      <c r="A1087" s="164">
        <v>2220101</v>
      </c>
      <c r="B1087" s="178" t="s">
        <v>132</v>
      </c>
      <c r="C1087" s="160"/>
    </row>
    <row r="1088" s="146" customFormat="1" customHeight="1" spans="1:3">
      <c r="A1088" s="164">
        <v>2220102</v>
      </c>
      <c r="B1088" s="178" t="s">
        <v>133</v>
      </c>
      <c r="C1088" s="160"/>
    </row>
    <row r="1089" s="146" customFormat="1" customHeight="1" spans="1:3">
      <c r="A1089" s="164">
        <v>2220103</v>
      </c>
      <c r="B1089" s="178" t="s">
        <v>134</v>
      </c>
      <c r="C1089" s="160"/>
    </row>
    <row r="1090" s="146" customFormat="1" customHeight="1" spans="1:3">
      <c r="A1090" s="164">
        <v>2220104</v>
      </c>
      <c r="B1090" s="179" t="s">
        <v>979</v>
      </c>
      <c r="C1090" s="160"/>
    </row>
    <row r="1091" s="146" customFormat="1" customHeight="1" spans="1:3">
      <c r="A1091" s="164">
        <v>2220105</v>
      </c>
      <c r="B1091" s="178" t="s">
        <v>980</v>
      </c>
      <c r="C1091" s="160"/>
    </row>
    <row r="1092" s="146" customFormat="1" customHeight="1" spans="1:3">
      <c r="A1092" s="164">
        <v>2220106</v>
      </c>
      <c r="B1092" s="178" t="s">
        <v>981</v>
      </c>
      <c r="C1092" s="160"/>
    </row>
    <row r="1093" s="146" customFormat="1" customHeight="1" spans="1:3">
      <c r="A1093" s="164">
        <v>2220107</v>
      </c>
      <c r="B1093" s="178" t="s">
        <v>982</v>
      </c>
      <c r="C1093" s="160"/>
    </row>
    <row r="1094" s="146" customFormat="1" customHeight="1" spans="1:3">
      <c r="A1094" s="164">
        <v>2220112</v>
      </c>
      <c r="B1094" s="178" t="s">
        <v>983</v>
      </c>
      <c r="C1094" s="160"/>
    </row>
    <row r="1095" s="146" customFormat="1" customHeight="1" spans="1:3">
      <c r="A1095" s="164">
        <v>2220113</v>
      </c>
      <c r="B1095" s="178" t="s">
        <v>984</v>
      </c>
      <c r="C1095" s="160"/>
    </row>
    <row r="1096" s="146" customFormat="1" customHeight="1" spans="1:3">
      <c r="A1096" s="164">
        <v>2220114</v>
      </c>
      <c r="B1096" s="178" t="s">
        <v>985</v>
      </c>
      <c r="C1096" s="160"/>
    </row>
    <row r="1097" s="146" customFormat="1" customHeight="1" spans="1:3">
      <c r="A1097" s="164">
        <v>2220115</v>
      </c>
      <c r="B1097" s="178" t="s">
        <v>986</v>
      </c>
      <c r="C1097" s="160"/>
    </row>
    <row r="1098" s="146" customFormat="1" customHeight="1" spans="1:3">
      <c r="A1098" s="164">
        <v>2220118</v>
      </c>
      <c r="B1098" s="178" t="s">
        <v>987</v>
      </c>
      <c r="C1098" s="160"/>
    </row>
    <row r="1099" s="146" customFormat="1" customHeight="1" spans="1:3">
      <c r="A1099" s="164">
        <v>2220119</v>
      </c>
      <c r="B1099" s="178" t="s">
        <v>988</v>
      </c>
      <c r="C1099" s="160"/>
    </row>
    <row r="1100" s="146" customFormat="1" customHeight="1" spans="1:3">
      <c r="A1100" s="164">
        <v>2220120</v>
      </c>
      <c r="B1100" s="178" t="s">
        <v>989</v>
      </c>
      <c r="C1100" s="160"/>
    </row>
    <row r="1101" s="146" customFormat="1" customHeight="1" spans="1:3">
      <c r="A1101" s="164">
        <v>2220121</v>
      </c>
      <c r="B1101" s="178" t="s">
        <v>990</v>
      </c>
      <c r="C1101" s="160"/>
    </row>
    <row r="1102" s="146" customFormat="1" customHeight="1" spans="1:3">
      <c r="A1102" s="164">
        <v>2220150</v>
      </c>
      <c r="B1102" s="178" t="s">
        <v>141</v>
      </c>
      <c r="C1102" s="160"/>
    </row>
    <row r="1103" s="146" customFormat="1" customHeight="1" spans="1:3">
      <c r="A1103" s="164">
        <v>2220199</v>
      </c>
      <c r="B1103" s="178" t="s">
        <v>991</v>
      </c>
      <c r="C1103" s="160"/>
    </row>
    <row r="1104" s="146" customFormat="1" customHeight="1" spans="1:4">
      <c r="A1104" s="158">
        <v>22203</v>
      </c>
      <c r="B1104" s="177" t="s">
        <v>992</v>
      </c>
      <c r="C1104" s="163">
        <f>SUM(C1105:C1109)</f>
        <v>0</v>
      </c>
      <c r="D1104" s="161"/>
    </row>
    <row r="1105" s="146" customFormat="1" customHeight="1" spans="1:3">
      <c r="A1105" s="164">
        <v>2220301</v>
      </c>
      <c r="B1105" s="178" t="s">
        <v>993</v>
      </c>
      <c r="C1105" s="160"/>
    </row>
    <row r="1106" s="146" customFormat="1" customHeight="1" spans="1:3">
      <c r="A1106" s="164">
        <v>2220303</v>
      </c>
      <c r="B1106" s="179" t="s">
        <v>994</v>
      </c>
      <c r="C1106" s="160"/>
    </row>
    <row r="1107" s="146" customFormat="1" customHeight="1" spans="1:3">
      <c r="A1107" s="164">
        <v>2220304</v>
      </c>
      <c r="B1107" s="178" t="s">
        <v>995</v>
      </c>
      <c r="C1107" s="160"/>
    </row>
    <row r="1108" s="146" customFormat="1" customHeight="1" spans="1:3">
      <c r="A1108" s="164">
        <v>2220305</v>
      </c>
      <c r="B1108" s="178" t="s">
        <v>996</v>
      </c>
      <c r="C1108" s="160"/>
    </row>
    <row r="1109" s="146" customFormat="1" customHeight="1" spans="1:3">
      <c r="A1109" s="164">
        <v>2220399</v>
      </c>
      <c r="B1109" s="178" t="s">
        <v>997</v>
      </c>
      <c r="C1109" s="160"/>
    </row>
    <row r="1110" s="146" customFormat="1" customHeight="1" spans="1:4">
      <c r="A1110" s="158">
        <v>22204</v>
      </c>
      <c r="B1110" s="177" t="s">
        <v>998</v>
      </c>
      <c r="C1110" s="163">
        <f>SUM(C1111:C1115)</f>
        <v>0</v>
      </c>
      <c r="D1110" s="161"/>
    </row>
    <row r="1111" s="146" customFormat="1" customHeight="1" spans="1:3">
      <c r="A1111" s="164">
        <v>2220401</v>
      </c>
      <c r="B1111" s="178" t="s">
        <v>999</v>
      </c>
      <c r="C1111" s="160"/>
    </row>
    <row r="1112" s="146" customFormat="1" customHeight="1" spans="1:3">
      <c r="A1112" s="164">
        <v>2220402</v>
      </c>
      <c r="B1112" s="178" t="s">
        <v>1000</v>
      </c>
      <c r="C1112" s="160"/>
    </row>
    <row r="1113" s="146" customFormat="1" customHeight="1" spans="1:3">
      <c r="A1113" s="164">
        <v>2220403</v>
      </c>
      <c r="B1113" s="178" t="s">
        <v>1001</v>
      </c>
      <c r="C1113" s="160"/>
    </row>
    <row r="1114" s="146" customFormat="1" customHeight="1" spans="1:3">
      <c r="A1114" s="164">
        <v>2220404</v>
      </c>
      <c r="B1114" s="178" t="s">
        <v>1002</v>
      </c>
      <c r="C1114" s="160"/>
    </row>
    <row r="1115" s="146" customFormat="1" customHeight="1" spans="1:3">
      <c r="A1115" s="164">
        <v>2220499</v>
      </c>
      <c r="B1115" s="178" t="s">
        <v>1003</v>
      </c>
      <c r="C1115" s="160"/>
    </row>
    <row r="1116" s="146" customFormat="1" customHeight="1" spans="1:4">
      <c r="A1116" s="158">
        <v>22205</v>
      </c>
      <c r="B1116" s="177" t="s">
        <v>1004</v>
      </c>
      <c r="C1116" s="163">
        <f>SUM(C1117:C1128)</f>
        <v>0</v>
      </c>
      <c r="D1116" s="161"/>
    </row>
    <row r="1117" s="146" customFormat="1" customHeight="1" spans="1:3">
      <c r="A1117" s="164">
        <v>2220501</v>
      </c>
      <c r="B1117" s="178" t="s">
        <v>1005</v>
      </c>
      <c r="C1117" s="160"/>
    </row>
    <row r="1118" s="146" customFormat="1" customHeight="1" spans="1:3">
      <c r="A1118" s="164">
        <v>2220502</v>
      </c>
      <c r="B1118" s="178" t="s">
        <v>1006</v>
      </c>
      <c r="C1118" s="160"/>
    </row>
    <row r="1119" s="146" customFormat="1" customHeight="1" spans="1:3">
      <c r="A1119" s="164">
        <v>2220503</v>
      </c>
      <c r="B1119" s="178" t="s">
        <v>1007</v>
      </c>
      <c r="C1119" s="160"/>
    </row>
    <row r="1120" s="146" customFormat="1" customHeight="1" spans="1:3">
      <c r="A1120" s="164">
        <v>2220504</v>
      </c>
      <c r="B1120" s="178" t="s">
        <v>1008</v>
      </c>
      <c r="C1120" s="160"/>
    </row>
    <row r="1121" s="146" customFormat="1" customHeight="1" spans="1:3">
      <c r="A1121" s="164">
        <v>2220505</v>
      </c>
      <c r="B1121" s="178" t="s">
        <v>1009</v>
      </c>
      <c r="C1121" s="160"/>
    </row>
    <row r="1122" s="146" customFormat="1" customHeight="1" spans="1:3">
      <c r="A1122" s="164">
        <v>2220506</v>
      </c>
      <c r="B1122" s="178" t="s">
        <v>1010</v>
      </c>
      <c r="C1122" s="160"/>
    </row>
    <row r="1123" s="146" customFormat="1" customHeight="1" spans="1:3">
      <c r="A1123" s="164">
        <v>2220507</v>
      </c>
      <c r="B1123" s="178" t="s">
        <v>1011</v>
      </c>
      <c r="C1123" s="160"/>
    </row>
    <row r="1124" s="146" customFormat="1" customHeight="1" spans="1:3">
      <c r="A1124" s="164">
        <v>2220508</v>
      </c>
      <c r="B1124" s="178" t="s">
        <v>1012</v>
      </c>
      <c r="C1124" s="160"/>
    </row>
    <row r="1125" s="146" customFormat="1" customHeight="1" spans="1:3">
      <c r="A1125" s="164">
        <v>2220509</v>
      </c>
      <c r="B1125" s="178" t="s">
        <v>1013</v>
      </c>
      <c r="C1125" s="160"/>
    </row>
    <row r="1126" s="146" customFormat="1" customHeight="1" spans="1:3">
      <c r="A1126" s="164">
        <v>2220510</v>
      </c>
      <c r="B1126" s="178" t="s">
        <v>1014</v>
      </c>
      <c r="C1126" s="160"/>
    </row>
    <row r="1127" s="146" customFormat="1" customHeight="1" spans="1:3">
      <c r="A1127" s="164">
        <v>2220511</v>
      </c>
      <c r="B1127" s="178" t="s">
        <v>1015</v>
      </c>
      <c r="C1127" s="160"/>
    </row>
    <row r="1128" s="146" customFormat="1" customHeight="1" spans="1:3">
      <c r="A1128" s="164">
        <v>2220599</v>
      </c>
      <c r="B1128" s="178" t="s">
        <v>1016</v>
      </c>
      <c r="C1128" s="160"/>
    </row>
    <row r="1129" s="146" customFormat="1" customHeight="1" spans="1:4">
      <c r="A1129" s="158">
        <v>224</v>
      </c>
      <c r="B1129" s="177" t="s">
        <v>1017</v>
      </c>
      <c r="C1129" s="160">
        <f>C1130+C1141+C1148+C1156+C1169+C1173+C1177</f>
        <v>5278</v>
      </c>
      <c r="D1129" s="161"/>
    </row>
    <row r="1130" s="146" customFormat="1" customHeight="1" spans="1:4">
      <c r="A1130" s="158">
        <v>22401</v>
      </c>
      <c r="B1130" s="177" t="s">
        <v>1018</v>
      </c>
      <c r="C1130" s="163">
        <f>SUM(C1131:C1140)</f>
        <v>2891</v>
      </c>
      <c r="D1130" s="161"/>
    </row>
    <row r="1131" s="146" customFormat="1" customHeight="1" spans="1:3">
      <c r="A1131" s="164">
        <v>2240101</v>
      </c>
      <c r="B1131" s="178" t="s">
        <v>132</v>
      </c>
      <c r="C1131" s="160"/>
    </row>
    <row r="1132" s="146" customFormat="1" customHeight="1" spans="1:3">
      <c r="A1132" s="164">
        <v>2240102</v>
      </c>
      <c r="B1132" s="178" t="s">
        <v>133</v>
      </c>
      <c r="C1132" s="160">
        <v>794</v>
      </c>
    </row>
    <row r="1133" s="146" customFormat="1" customHeight="1" spans="1:3">
      <c r="A1133" s="164">
        <v>2240103</v>
      </c>
      <c r="B1133" s="178" t="s">
        <v>134</v>
      </c>
      <c r="C1133" s="160"/>
    </row>
    <row r="1134" s="146" customFormat="1" customHeight="1" spans="1:3">
      <c r="A1134" s="164">
        <v>2240104</v>
      </c>
      <c r="B1134" s="178" t="s">
        <v>1019</v>
      </c>
      <c r="C1134" s="160"/>
    </row>
    <row r="1135" s="146" customFormat="1" customHeight="1" spans="1:3">
      <c r="A1135" s="164">
        <v>2240105</v>
      </c>
      <c r="B1135" s="178" t="s">
        <v>1020</v>
      </c>
      <c r="C1135" s="160"/>
    </row>
    <row r="1136" s="146" customFormat="1" customHeight="1" spans="1:3">
      <c r="A1136" s="164">
        <v>2240106</v>
      </c>
      <c r="B1136" s="178" t="s">
        <v>1021</v>
      </c>
      <c r="C1136" s="160">
        <v>1655</v>
      </c>
    </row>
    <row r="1137" s="146" customFormat="1" customHeight="1" spans="1:3">
      <c r="A1137" s="164">
        <v>2240108</v>
      </c>
      <c r="B1137" s="178" t="s">
        <v>1022</v>
      </c>
      <c r="C1137" s="160">
        <v>35</v>
      </c>
    </row>
    <row r="1138" s="146" customFormat="1" customHeight="1" spans="1:3">
      <c r="A1138" s="164">
        <v>2240109</v>
      </c>
      <c r="B1138" s="178" t="s">
        <v>1023</v>
      </c>
      <c r="C1138" s="160">
        <v>2</v>
      </c>
    </row>
    <row r="1139" s="146" customFormat="1" customHeight="1" spans="1:3">
      <c r="A1139" s="164">
        <v>2240150</v>
      </c>
      <c r="B1139" s="178" t="s">
        <v>141</v>
      </c>
      <c r="C1139" s="160">
        <v>405</v>
      </c>
    </row>
    <row r="1140" s="146" customFormat="1" customHeight="1" spans="1:3">
      <c r="A1140" s="164">
        <v>2240199</v>
      </c>
      <c r="B1140" s="178" t="s">
        <v>1024</v>
      </c>
      <c r="C1140" s="160"/>
    </row>
    <row r="1141" s="146" customFormat="1" customHeight="1" spans="1:4">
      <c r="A1141" s="158">
        <v>22402</v>
      </c>
      <c r="B1141" s="177" t="s">
        <v>1025</v>
      </c>
      <c r="C1141" s="163">
        <f>SUM(C1142:C1147)</f>
        <v>2299</v>
      </c>
      <c r="D1141" s="161"/>
    </row>
    <row r="1142" s="146" customFormat="1" customHeight="1" spans="1:3">
      <c r="A1142" s="164">
        <v>2240201</v>
      </c>
      <c r="B1142" s="178" t="s">
        <v>132</v>
      </c>
      <c r="C1142" s="160"/>
    </row>
    <row r="1143" s="146" customFormat="1" customHeight="1" spans="1:3">
      <c r="A1143" s="164">
        <v>2240202</v>
      </c>
      <c r="B1143" s="178" t="s">
        <v>133</v>
      </c>
      <c r="C1143" s="160"/>
    </row>
    <row r="1144" s="146" customFormat="1" customHeight="1" spans="1:3">
      <c r="A1144" s="164">
        <v>2240203</v>
      </c>
      <c r="B1144" s="178" t="s">
        <v>134</v>
      </c>
      <c r="C1144" s="160"/>
    </row>
    <row r="1145" s="146" customFormat="1" customHeight="1" spans="1:3">
      <c r="A1145" s="164">
        <v>2240204</v>
      </c>
      <c r="B1145" s="178" t="s">
        <v>1026</v>
      </c>
      <c r="C1145" s="160">
        <v>2299</v>
      </c>
    </row>
    <row r="1146" s="146" customFormat="1" customHeight="1" spans="1:4">
      <c r="A1146" s="164">
        <v>2240250</v>
      </c>
      <c r="B1146" s="179" t="s">
        <v>141</v>
      </c>
      <c r="C1146" s="160"/>
      <c r="D1146" s="176"/>
    </row>
    <row r="1147" s="146" customFormat="1" customHeight="1" spans="1:3">
      <c r="A1147" s="164">
        <v>2240299</v>
      </c>
      <c r="B1147" s="178" t="s">
        <v>1027</v>
      </c>
      <c r="C1147" s="160"/>
    </row>
    <row r="1148" s="146" customFormat="1" customHeight="1" spans="1:4">
      <c r="A1148" s="158">
        <v>22404</v>
      </c>
      <c r="B1148" s="177" t="s">
        <v>1028</v>
      </c>
      <c r="C1148" s="163">
        <f>SUM(C1149:C1155)</f>
        <v>0</v>
      </c>
      <c r="D1148" s="161"/>
    </row>
    <row r="1149" s="146" customFormat="1" customHeight="1" spans="1:3">
      <c r="A1149" s="164">
        <v>2240401</v>
      </c>
      <c r="B1149" s="178" t="s">
        <v>132</v>
      </c>
      <c r="C1149" s="160"/>
    </row>
    <row r="1150" s="146" customFormat="1" customHeight="1" spans="1:3">
      <c r="A1150" s="164">
        <v>2240402</v>
      </c>
      <c r="B1150" s="178" t="s">
        <v>133</v>
      </c>
      <c r="C1150" s="160"/>
    </row>
    <row r="1151" s="146" customFormat="1" customHeight="1" spans="1:3">
      <c r="A1151" s="164">
        <v>2240403</v>
      </c>
      <c r="B1151" s="178" t="s">
        <v>134</v>
      </c>
      <c r="C1151" s="160"/>
    </row>
    <row r="1152" s="146" customFormat="1" customHeight="1" spans="1:3">
      <c r="A1152" s="164">
        <v>2240404</v>
      </c>
      <c r="B1152" s="178" t="s">
        <v>1029</v>
      </c>
      <c r="C1152" s="160"/>
    </row>
    <row r="1153" s="146" customFormat="1" customHeight="1" spans="1:3">
      <c r="A1153" s="164">
        <v>2240405</v>
      </c>
      <c r="B1153" s="178" t="s">
        <v>1030</v>
      </c>
      <c r="C1153" s="160"/>
    </row>
    <row r="1154" s="146" customFormat="1" customHeight="1" spans="1:3">
      <c r="A1154" s="164">
        <v>2240450</v>
      </c>
      <c r="B1154" s="178" t="s">
        <v>141</v>
      </c>
      <c r="C1154" s="160"/>
    </row>
    <row r="1155" s="146" customFormat="1" customHeight="1" spans="1:3">
      <c r="A1155" s="164">
        <v>2240499</v>
      </c>
      <c r="B1155" s="178" t="s">
        <v>1031</v>
      </c>
      <c r="C1155" s="160"/>
    </row>
    <row r="1156" s="146" customFormat="1" customHeight="1" spans="1:4">
      <c r="A1156" s="158">
        <v>22405</v>
      </c>
      <c r="B1156" s="177" t="s">
        <v>1032</v>
      </c>
      <c r="C1156" s="163">
        <f>SUM(C1157:C1168)</f>
        <v>0</v>
      </c>
      <c r="D1156" s="161"/>
    </row>
    <row r="1157" s="146" customFormat="1" customHeight="1" spans="1:3">
      <c r="A1157" s="164">
        <v>2240501</v>
      </c>
      <c r="B1157" s="178" t="s">
        <v>132</v>
      </c>
      <c r="C1157" s="160"/>
    </row>
    <row r="1158" s="146" customFormat="1" customHeight="1" spans="1:3">
      <c r="A1158" s="164">
        <v>2240502</v>
      </c>
      <c r="B1158" s="178" t="s">
        <v>133</v>
      </c>
      <c r="C1158" s="160"/>
    </row>
    <row r="1159" s="146" customFormat="1" customHeight="1" spans="1:3">
      <c r="A1159" s="164">
        <v>2240503</v>
      </c>
      <c r="B1159" s="178" t="s">
        <v>134</v>
      </c>
      <c r="C1159" s="160"/>
    </row>
    <row r="1160" s="146" customFormat="1" customHeight="1" spans="1:3">
      <c r="A1160" s="164">
        <v>2240504</v>
      </c>
      <c r="B1160" s="178" t="s">
        <v>1033</v>
      </c>
      <c r="C1160" s="160"/>
    </row>
    <row r="1161" s="146" customFormat="1" customHeight="1" spans="1:3">
      <c r="A1161" s="164">
        <v>2240505</v>
      </c>
      <c r="B1161" s="178" t="s">
        <v>1034</v>
      </c>
      <c r="C1161" s="160"/>
    </row>
    <row r="1162" s="146" customFormat="1" customHeight="1" spans="1:3">
      <c r="A1162" s="164">
        <v>2240506</v>
      </c>
      <c r="B1162" s="178" t="s">
        <v>1035</v>
      </c>
      <c r="C1162" s="160"/>
    </row>
    <row r="1163" s="146" customFormat="1" customHeight="1" spans="1:3">
      <c r="A1163" s="164">
        <v>2240507</v>
      </c>
      <c r="B1163" s="178" t="s">
        <v>1036</v>
      </c>
      <c r="C1163" s="160"/>
    </row>
    <row r="1164" s="146" customFormat="1" customHeight="1" spans="1:3">
      <c r="A1164" s="164">
        <v>2240508</v>
      </c>
      <c r="B1164" s="178" t="s">
        <v>1037</v>
      </c>
      <c r="C1164" s="160"/>
    </row>
    <row r="1165" s="146" customFormat="1" customHeight="1" spans="1:3">
      <c r="A1165" s="164">
        <v>2240509</v>
      </c>
      <c r="B1165" s="178" t="s">
        <v>1038</v>
      </c>
      <c r="C1165" s="160"/>
    </row>
    <row r="1166" s="146" customFormat="1" customHeight="1" spans="1:3">
      <c r="A1166" s="164">
        <v>2240510</v>
      </c>
      <c r="B1166" s="178" t="s">
        <v>1039</v>
      </c>
      <c r="C1166" s="160"/>
    </row>
    <row r="1167" s="146" customFormat="1" customHeight="1" spans="1:3">
      <c r="A1167" s="164">
        <v>2240550</v>
      </c>
      <c r="B1167" s="178" t="s">
        <v>1040</v>
      </c>
      <c r="C1167" s="160"/>
    </row>
    <row r="1168" s="146" customFormat="1" customHeight="1" spans="1:3">
      <c r="A1168" s="164">
        <v>2240599</v>
      </c>
      <c r="B1168" s="178" t="s">
        <v>1041</v>
      </c>
      <c r="C1168" s="160"/>
    </row>
    <row r="1169" s="146" customFormat="1" customHeight="1" spans="1:4">
      <c r="A1169" s="158">
        <v>22406</v>
      </c>
      <c r="B1169" s="177" t="s">
        <v>1042</v>
      </c>
      <c r="C1169" s="163">
        <f>SUM(C1170:C1172)</f>
        <v>0</v>
      </c>
      <c r="D1169" s="161"/>
    </row>
    <row r="1170" s="146" customFormat="1" customHeight="1" spans="1:3">
      <c r="A1170" s="164">
        <v>2240601</v>
      </c>
      <c r="B1170" s="178" t="s">
        <v>1043</v>
      </c>
      <c r="C1170" s="160"/>
    </row>
    <row r="1171" s="146" customFormat="1" customHeight="1" spans="1:3">
      <c r="A1171" s="164">
        <v>2240602</v>
      </c>
      <c r="B1171" s="178" t="s">
        <v>1044</v>
      </c>
      <c r="C1171" s="160"/>
    </row>
    <row r="1172" s="146" customFormat="1" customHeight="1" spans="1:3">
      <c r="A1172" s="164">
        <v>2240699</v>
      </c>
      <c r="B1172" s="178" t="s">
        <v>1045</v>
      </c>
      <c r="C1172" s="160"/>
    </row>
    <row r="1173" s="146" customFormat="1" customHeight="1" spans="1:4">
      <c r="A1173" s="158">
        <v>22407</v>
      </c>
      <c r="B1173" s="177" t="s">
        <v>1046</v>
      </c>
      <c r="C1173" s="163">
        <f>SUM(C1174:C1176)</f>
        <v>0</v>
      </c>
      <c r="D1173" s="161"/>
    </row>
    <row r="1174" s="146" customFormat="1" customHeight="1" spans="1:3">
      <c r="A1174" s="164">
        <v>2240703</v>
      </c>
      <c r="B1174" s="178" t="s">
        <v>1047</v>
      </c>
      <c r="C1174" s="160"/>
    </row>
    <row r="1175" s="146" customFormat="1" customHeight="1" spans="1:3">
      <c r="A1175" s="164">
        <v>2240704</v>
      </c>
      <c r="B1175" s="178" t="s">
        <v>1048</v>
      </c>
      <c r="C1175" s="160"/>
    </row>
    <row r="1176" s="146" customFormat="1" customHeight="1" spans="1:3">
      <c r="A1176" s="164">
        <v>2240799</v>
      </c>
      <c r="B1176" s="178" t="s">
        <v>1049</v>
      </c>
      <c r="C1176" s="160"/>
    </row>
    <row r="1177" s="146" customFormat="1" customHeight="1" spans="1:4">
      <c r="A1177" s="158">
        <v>22499</v>
      </c>
      <c r="B1177" s="177" t="s">
        <v>1050</v>
      </c>
      <c r="C1177" s="163">
        <f>SUM(C1178)</f>
        <v>88</v>
      </c>
      <c r="D1177" s="161"/>
    </row>
    <row r="1178" s="146" customFormat="1" customHeight="1" spans="1:3">
      <c r="A1178" s="164">
        <v>2249999</v>
      </c>
      <c r="B1178" s="178" t="s">
        <v>1051</v>
      </c>
      <c r="C1178" s="160">
        <v>88</v>
      </c>
    </row>
    <row r="1179" s="146" customFormat="1" customHeight="1" spans="1:3">
      <c r="A1179" s="164">
        <v>227</v>
      </c>
      <c r="B1179" s="178" t="s">
        <v>1052</v>
      </c>
      <c r="C1179" s="166">
        <v>4000</v>
      </c>
    </row>
    <row r="1180" s="146" customFormat="1" customHeight="1" spans="1:4">
      <c r="A1180" s="158">
        <v>229</v>
      </c>
      <c r="B1180" s="159" t="s">
        <v>1053</v>
      </c>
      <c r="C1180" s="160">
        <f>SUM(C1181:C1182)</f>
        <v>69043</v>
      </c>
      <c r="D1180" s="161"/>
    </row>
    <row r="1181" s="146" customFormat="1" customHeight="1" spans="1:3">
      <c r="A1181" s="164">
        <v>22902</v>
      </c>
      <c r="B1181" s="168" t="s">
        <v>1054</v>
      </c>
      <c r="C1181" s="160">
        <f>10000-6600</f>
        <v>3400</v>
      </c>
    </row>
    <row r="1182" s="146" customFormat="1" customHeight="1" spans="1:3">
      <c r="A1182" s="164">
        <v>22999</v>
      </c>
      <c r="B1182" s="168" t="s">
        <v>917</v>
      </c>
      <c r="C1182" s="160">
        <v>65643</v>
      </c>
    </row>
    <row r="1183" s="146" customFormat="1" customHeight="1" spans="1:4">
      <c r="A1183" s="158">
        <v>232</v>
      </c>
      <c r="B1183" s="177" t="s">
        <v>1055</v>
      </c>
      <c r="C1183" s="160">
        <f>C1184</f>
        <v>72000</v>
      </c>
      <c r="D1183" s="161"/>
    </row>
    <row r="1184" s="146" customFormat="1" customHeight="1" spans="1:4">
      <c r="A1184" s="158">
        <v>23203</v>
      </c>
      <c r="B1184" s="177" t="s">
        <v>1056</v>
      </c>
      <c r="C1184" s="163">
        <f>SUM(C1185:C1188)</f>
        <v>72000</v>
      </c>
      <c r="D1184" s="161"/>
    </row>
    <row r="1185" s="146" customFormat="1" customHeight="1" spans="1:3">
      <c r="A1185" s="164">
        <v>2320301</v>
      </c>
      <c r="B1185" s="178" t="s">
        <v>1057</v>
      </c>
      <c r="C1185" s="166">
        <v>72000</v>
      </c>
    </row>
    <row r="1186" s="146" customFormat="1" customHeight="1" spans="1:3">
      <c r="A1186" s="164">
        <v>2320302</v>
      </c>
      <c r="B1186" s="178" t="s">
        <v>1058</v>
      </c>
      <c r="C1186" s="160"/>
    </row>
    <row r="1187" s="146" customFormat="1" customHeight="1" spans="1:3">
      <c r="A1187" s="164">
        <v>2320303</v>
      </c>
      <c r="B1187" s="178" t="s">
        <v>1059</v>
      </c>
      <c r="C1187" s="160"/>
    </row>
    <row r="1188" s="146" customFormat="1" customHeight="1" spans="1:3">
      <c r="A1188" s="164">
        <v>2320399</v>
      </c>
      <c r="B1188" s="178" t="s">
        <v>1060</v>
      </c>
      <c r="C1188" s="160"/>
    </row>
    <row r="1189" s="146" customFormat="1" customHeight="1" spans="1:3">
      <c r="A1189" s="164">
        <v>233</v>
      </c>
      <c r="B1189" s="168" t="s">
        <v>1061</v>
      </c>
      <c r="C1189" s="160">
        <f>C1190</f>
        <v>350</v>
      </c>
    </row>
    <row r="1190" s="146" customFormat="1" customHeight="1" spans="1:3">
      <c r="A1190" s="164">
        <v>23303</v>
      </c>
      <c r="B1190" s="168" t="s">
        <v>1062</v>
      </c>
      <c r="C1190" s="160">
        <v>350</v>
      </c>
    </row>
    <row r="1191" s="146" customFormat="1" customHeight="1" spans="1:4">
      <c r="A1191" s="183"/>
      <c r="B1191" s="184"/>
      <c r="C1191" s="160"/>
      <c r="D1191" s="185"/>
    </row>
    <row r="1192" s="146" customFormat="1" customHeight="1" spans="1:4">
      <c r="A1192" s="183"/>
      <c r="B1192" s="184"/>
      <c r="C1192" s="160"/>
      <c r="D1192" s="185"/>
    </row>
    <row r="1193" s="146" customFormat="1" ht="15.75" customHeight="1" spans="1:4">
      <c r="A1193" s="158"/>
      <c r="B1193" s="186" t="s">
        <v>1063</v>
      </c>
      <c r="C1193" s="163">
        <f>C1189+C1183+C1180+C1179+C1129+C1085+C1064+C1019+C1009+C979+C959+C895+C837+C730+C708+C635+C562+C434+C377+C321+C269+C264+C245+C235+C6</f>
        <v>369577</v>
      </c>
      <c r="D1193" s="161"/>
    </row>
  </sheetData>
  <mergeCells count="2">
    <mergeCell ref="A2:C2"/>
    <mergeCell ref="A4:B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"/>
  <sheetViews>
    <sheetView topLeftCell="A21" workbookViewId="0">
      <selection activeCell="A2" sqref="A2:C3"/>
    </sheetView>
  </sheetViews>
  <sheetFormatPr defaultColWidth="9" defaultRowHeight="14.25" outlineLevelCol="2"/>
  <cols>
    <col min="1" max="1" width="20.125" style="135" customWidth="1"/>
    <col min="2" max="2" width="32" style="120" customWidth="1"/>
    <col min="3" max="3" width="25" style="120" customWidth="1"/>
    <col min="4" max="5" width="9" style="120"/>
    <col min="6" max="32" width="9" style="121"/>
    <col min="33" max="16384" width="10" style="121"/>
  </cols>
  <sheetData>
    <row r="1" spans="1:1">
      <c r="A1" s="136" t="s">
        <v>1064</v>
      </c>
    </row>
    <row r="2" s="119" customFormat="1" ht="27" customHeight="1" spans="1:3">
      <c r="A2" s="137" t="s">
        <v>1065</v>
      </c>
      <c r="B2" s="137"/>
      <c r="C2" s="137"/>
    </row>
    <row r="3" s="119" customFormat="1" ht="27" customHeight="1" spans="1:3">
      <c r="A3" s="137"/>
      <c r="B3" s="137"/>
      <c r="C3" s="137"/>
    </row>
    <row r="4" s="119" customFormat="1" ht="27" customHeight="1" spans="1:3">
      <c r="A4" s="138" t="s">
        <v>1066</v>
      </c>
      <c r="B4" s="138"/>
      <c r="C4" s="139" t="s">
        <v>1067</v>
      </c>
    </row>
    <row r="5" s="119" customFormat="1" ht="27" customHeight="1" spans="1:3">
      <c r="A5" s="140" t="s">
        <v>1068</v>
      </c>
      <c r="B5" s="141" t="s">
        <v>1069</v>
      </c>
      <c r="C5" s="140" t="s">
        <v>96</v>
      </c>
    </row>
    <row r="6" s="119" customFormat="1" ht="27" customHeight="1" spans="1:3">
      <c r="A6" s="142"/>
      <c r="B6" s="143"/>
      <c r="C6" s="144">
        <f>SUM(C7:C50)</f>
        <v>8807.2</v>
      </c>
    </row>
    <row r="7" s="119" customFormat="1" ht="27" customHeight="1" spans="1:3">
      <c r="A7" s="142" t="s">
        <v>1070</v>
      </c>
      <c r="B7" s="143" t="s">
        <v>1071</v>
      </c>
      <c r="C7" s="145">
        <v>734.03</v>
      </c>
    </row>
    <row r="8" s="119" customFormat="1" ht="27" customHeight="1" spans="1:3">
      <c r="A8" s="142" t="s">
        <v>1072</v>
      </c>
      <c r="B8" s="143" t="s">
        <v>1073</v>
      </c>
      <c r="C8" s="145">
        <v>116.28</v>
      </c>
    </row>
    <row r="9" s="119" customFormat="1" ht="27" customHeight="1" spans="1:3">
      <c r="A9" s="142" t="s">
        <v>1074</v>
      </c>
      <c r="B9" s="143" t="s">
        <v>1075</v>
      </c>
      <c r="C9" s="145">
        <v>108.54</v>
      </c>
    </row>
    <row r="10" s="119" customFormat="1" ht="27" customHeight="1" spans="1:3">
      <c r="A10" s="142" t="s">
        <v>1076</v>
      </c>
      <c r="B10" s="143" t="s">
        <v>1077</v>
      </c>
      <c r="C10" s="145">
        <v>970.53</v>
      </c>
    </row>
    <row r="11" s="119" customFormat="1" ht="27" customHeight="1" spans="1:3">
      <c r="A11" s="142" t="s">
        <v>1078</v>
      </c>
      <c r="B11" s="143" t="s">
        <v>1079</v>
      </c>
      <c r="C11" s="145">
        <v>265.48</v>
      </c>
    </row>
    <row r="12" s="119" customFormat="1" ht="27" customHeight="1" spans="1:3">
      <c r="A12" s="142" t="s">
        <v>1080</v>
      </c>
      <c r="B12" s="143" t="s">
        <v>1081</v>
      </c>
      <c r="C12" s="145">
        <v>0</v>
      </c>
    </row>
    <row r="13" s="119" customFormat="1" ht="27" customHeight="1" spans="1:3">
      <c r="A13" s="142" t="s">
        <v>1082</v>
      </c>
      <c r="B13" s="143" t="s">
        <v>1083</v>
      </c>
      <c r="C13" s="145">
        <v>86.25</v>
      </c>
    </row>
    <row r="14" s="119" customFormat="1" ht="27" customHeight="1" spans="1:3">
      <c r="A14" s="142" t="s">
        <v>1084</v>
      </c>
      <c r="B14" s="143" t="s">
        <v>1085</v>
      </c>
      <c r="C14" s="145">
        <v>7.26</v>
      </c>
    </row>
    <row r="15" s="119" customFormat="1" ht="27" customHeight="1" spans="1:3">
      <c r="A15" s="142" t="s">
        <v>1086</v>
      </c>
      <c r="B15" s="143" t="s">
        <v>1087</v>
      </c>
      <c r="C15" s="145">
        <v>376.21</v>
      </c>
    </row>
    <row r="16" s="119" customFormat="1" ht="27" customHeight="1" spans="1:3">
      <c r="A16" s="142" t="s">
        <v>1088</v>
      </c>
      <c r="B16" s="143" t="s">
        <v>1089</v>
      </c>
      <c r="C16" s="145">
        <v>2860.25</v>
      </c>
    </row>
    <row r="17" s="119" customFormat="1" ht="27" customHeight="1" spans="1:3">
      <c r="A17" s="142" t="s">
        <v>1090</v>
      </c>
      <c r="B17" s="143" t="s">
        <v>1091</v>
      </c>
      <c r="C17" s="145">
        <v>124.53</v>
      </c>
    </row>
    <row r="18" s="119" customFormat="1" ht="27" customHeight="1" spans="1:3">
      <c r="A18" s="142" t="s">
        <v>1092</v>
      </c>
      <c r="B18" s="143" t="s">
        <v>1093</v>
      </c>
      <c r="C18" s="145">
        <v>48.69</v>
      </c>
    </row>
    <row r="19" s="119" customFormat="1" ht="27" customHeight="1" spans="1:3">
      <c r="A19" s="142" t="s">
        <v>1094</v>
      </c>
      <c r="B19" s="143" t="s">
        <v>1095</v>
      </c>
      <c r="C19" s="145">
        <v>0</v>
      </c>
    </row>
    <row r="20" s="119" customFormat="1" ht="27" customHeight="1" spans="1:3">
      <c r="A20" s="142" t="s">
        <v>1096</v>
      </c>
      <c r="B20" s="143" t="s">
        <v>1097</v>
      </c>
      <c r="C20" s="145">
        <v>0.5</v>
      </c>
    </row>
    <row r="21" s="119" customFormat="1" ht="27" customHeight="1" spans="1:3">
      <c r="A21" s="142" t="s">
        <v>1098</v>
      </c>
      <c r="B21" s="143" t="s">
        <v>1099</v>
      </c>
      <c r="C21" s="145">
        <v>76.3</v>
      </c>
    </row>
    <row r="22" s="119" customFormat="1" ht="27" customHeight="1" spans="1:3">
      <c r="A22" s="142" t="s">
        <v>1100</v>
      </c>
      <c r="B22" s="143" t="s">
        <v>1101</v>
      </c>
      <c r="C22" s="145">
        <v>467.1</v>
      </c>
    </row>
    <row r="23" s="119" customFormat="1" ht="27" customHeight="1" spans="1:3">
      <c r="A23" s="142" t="s">
        <v>1102</v>
      </c>
      <c r="B23" s="143" t="s">
        <v>1103</v>
      </c>
      <c r="C23" s="145">
        <v>41</v>
      </c>
    </row>
    <row r="24" s="119" customFormat="1" ht="27" customHeight="1" spans="1:3">
      <c r="A24" s="142" t="s">
        <v>1104</v>
      </c>
      <c r="B24" s="143" t="s">
        <v>1105</v>
      </c>
      <c r="C24" s="145">
        <v>355.31</v>
      </c>
    </row>
    <row r="25" s="119" customFormat="1" ht="27" customHeight="1" spans="1:3">
      <c r="A25" s="142" t="s">
        <v>1106</v>
      </c>
      <c r="B25" s="143" t="s">
        <v>1107</v>
      </c>
      <c r="C25" s="145">
        <v>676.95</v>
      </c>
    </row>
    <row r="26" s="119" customFormat="1" ht="27" customHeight="1" spans="1:3">
      <c r="A26" s="142" t="s">
        <v>1108</v>
      </c>
      <c r="B26" s="143" t="s">
        <v>1109</v>
      </c>
      <c r="C26" s="145">
        <v>11</v>
      </c>
    </row>
    <row r="27" s="119" customFormat="1" ht="27" customHeight="1" spans="1:3">
      <c r="A27" s="142" t="s">
        <v>1110</v>
      </c>
      <c r="B27" s="143" t="s">
        <v>1111</v>
      </c>
      <c r="C27" s="145">
        <v>0</v>
      </c>
    </row>
    <row r="28" s="119" customFormat="1" ht="27" customHeight="1" spans="1:3">
      <c r="A28" s="142" t="s">
        <v>1112</v>
      </c>
      <c r="B28" s="143" t="s">
        <v>1113</v>
      </c>
      <c r="C28" s="145">
        <v>70.01</v>
      </c>
    </row>
    <row r="29" s="119" customFormat="1" ht="24.75" customHeight="1" spans="1:3">
      <c r="A29" s="142" t="s">
        <v>1114</v>
      </c>
      <c r="B29" s="143" t="s">
        <v>1115</v>
      </c>
      <c r="C29" s="145">
        <v>135.51</v>
      </c>
    </row>
    <row r="30" s="119" customFormat="1" ht="22.5" customHeight="1" spans="1:3">
      <c r="A30" s="142" t="s">
        <v>1116</v>
      </c>
      <c r="B30" s="143" t="s">
        <v>1117</v>
      </c>
      <c r="C30" s="145">
        <v>1</v>
      </c>
    </row>
    <row r="31" s="119" customFormat="1" ht="22.5" customHeight="1" spans="1:3">
      <c r="A31" s="142" t="s">
        <v>1118</v>
      </c>
      <c r="B31" s="143" t="s">
        <v>1119</v>
      </c>
      <c r="C31" s="145">
        <v>4.95</v>
      </c>
    </row>
    <row r="32" s="119" customFormat="1" ht="22.5" customHeight="1" spans="1:3">
      <c r="A32" s="142" t="s">
        <v>1120</v>
      </c>
      <c r="B32" s="143" t="s">
        <v>1121</v>
      </c>
      <c r="C32" s="145">
        <v>1.3</v>
      </c>
    </row>
    <row r="33" spans="1:3">
      <c r="A33" s="142" t="s">
        <v>1122</v>
      </c>
      <c r="B33" s="143" t="s">
        <v>1123</v>
      </c>
      <c r="C33" s="145">
        <v>0</v>
      </c>
    </row>
    <row r="34" spans="1:3">
      <c r="A34" s="142" t="s">
        <v>1124</v>
      </c>
      <c r="B34" s="143" t="s">
        <v>1125</v>
      </c>
      <c r="C34" s="145">
        <v>0</v>
      </c>
    </row>
    <row r="35" spans="1:3">
      <c r="A35" s="142" t="s">
        <v>1126</v>
      </c>
      <c r="B35" s="143" t="s">
        <v>1127</v>
      </c>
      <c r="C35" s="145">
        <v>2</v>
      </c>
    </row>
    <row r="36" spans="1:3">
      <c r="A36" s="142" t="s">
        <v>1128</v>
      </c>
      <c r="B36" s="143" t="s">
        <v>1129</v>
      </c>
      <c r="C36" s="145">
        <v>24.98</v>
      </c>
    </row>
    <row r="37" spans="1:3">
      <c r="A37" s="142" t="s">
        <v>1130</v>
      </c>
      <c r="B37" s="143" t="s">
        <v>1131</v>
      </c>
      <c r="C37" s="145">
        <v>33.2</v>
      </c>
    </row>
    <row r="38" spans="1:3">
      <c r="A38" s="142" t="s">
        <v>1132</v>
      </c>
      <c r="B38" s="143" t="s">
        <v>1133</v>
      </c>
      <c r="C38" s="145">
        <v>139.34</v>
      </c>
    </row>
    <row r="39" spans="1:3">
      <c r="A39" s="142" t="s">
        <v>1134</v>
      </c>
      <c r="B39" s="143" t="s">
        <v>1135</v>
      </c>
      <c r="C39" s="145">
        <v>0</v>
      </c>
    </row>
    <row r="40" spans="1:3">
      <c r="A40" s="142" t="s">
        <v>1136</v>
      </c>
      <c r="B40" s="143" t="s">
        <v>1137</v>
      </c>
      <c r="C40" s="145">
        <v>0</v>
      </c>
    </row>
    <row r="41" spans="1:3">
      <c r="A41" s="142" t="s">
        <v>1138</v>
      </c>
      <c r="B41" s="143" t="s">
        <v>1139</v>
      </c>
      <c r="C41" s="145">
        <v>20.99</v>
      </c>
    </row>
    <row r="42" spans="1:3">
      <c r="A42" s="142" t="s">
        <v>1140</v>
      </c>
      <c r="B42" s="143" t="s">
        <v>1141</v>
      </c>
      <c r="C42" s="145">
        <v>0</v>
      </c>
    </row>
    <row r="43" spans="1:3">
      <c r="A43" s="142" t="s">
        <v>1142</v>
      </c>
      <c r="B43" s="143" t="s">
        <v>1143</v>
      </c>
      <c r="C43" s="145">
        <f>928.07+3</f>
        <v>931.07</v>
      </c>
    </row>
    <row r="44" spans="1:3">
      <c r="A44" s="142" t="s">
        <v>1144</v>
      </c>
      <c r="B44" s="143" t="s">
        <v>1145</v>
      </c>
      <c r="C44" s="145">
        <v>0</v>
      </c>
    </row>
    <row r="45" spans="1:3">
      <c r="A45" s="142" t="s">
        <v>1146</v>
      </c>
      <c r="B45" s="143" t="s">
        <v>1147</v>
      </c>
      <c r="C45" s="145">
        <v>5.53</v>
      </c>
    </row>
    <row r="46" spans="1:3">
      <c r="A46" s="142" t="s">
        <v>1148</v>
      </c>
      <c r="B46" s="143" t="s">
        <v>1149</v>
      </c>
      <c r="C46" s="145">
        <v>0</v>
      </c>
    </row>
    <row r="47" spans="1:3">
      <c r="A47" s="142" t="s">
        <v>1150</v>
      </c>
      <c r="B47" s="143" t="s">
        <v>1151</v>
      </c>
      <c r="C47" s="145">
        <v>0</v>
      </c>
    </row>
    <row r="48" spans="1:3">
      <c r="A48" s="142" t="s">
        <v>1152</v>
      </c>
      <c r="B48" s="143" t="s">
        <v>1153</v>
      </c>
      <c r="C48" s="145">
        <v>0.11</v>
      </c>
    </row>
    <row r="49" spans="1:3">
      <c r="A49" s="142" t="s">
        <v>1154</v>
      </c>
      <c r="B49" s="143" t="s">
        <v>1155</v>
      </c>
      <c r="C49" s="145">
        <v>0</v>
      </c>
    </row>
    <row r="50" spans="1:3">
      <c r="A50" s="142" t="s">
        <v>1156</v>
      </c>
      <c r="B50" s="143" t="s">
        <v>1157</v>
      </c>
      <c r="C50" s="145">
        <v>111</v>
      </c>
    </row>
  </sheetData>
  <mergeCells count="1">
    <mergeCell ref="A2:C3"/>
  </mergeCells>
  <pageMargins left="0.75" right="0.75" top="1" bottom="1" header="0.5" footer="0.5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G9" sqref="G9"/>
    </sheetView>
  </sheetViews>
  <sheetFormatPr defaultColWidth="9" defaultRowHeight="14.25" outlineLevelCol="1"/>
  <cols>
    <col min="1" max="1" width="47.875" style="120" customWidth="1"/>
    <col min="2" max="2" width="35.5" style="120" customWidth="1"/>
    <col min="3" max="4" width="9" style="120"/>
    <col min="5" max="16384" width="9" style="121"/>
  </cols>
  <sheetData>
    <row r="1" s="119" customFormat="1" customHeight="1" spans="1:2">
      <c r="A1" s="122" t="s">
        <v>1158</v>
      </c>
      <c r="B1" s="123"/>
    </row>
    <row r="2" s="119" customFormat="1" ht="27" customHeight="1" spans="1:2">
      <c r="A2" s="124" t="s">
        <v>1159</v>
      </c>
      <c r="B2" s="125"/>
    </row>
    <row r="3" s="119" customFormat="1" ht="27" customHeight="1" spans="1:2">
      <c r="A3" s="126"/>
      <c r="B3" s="127" t="s">
        <v>1160</v>
      </c>
    </row>
    <row r="4" s="119" customFormat="1" customHeight="1" spans="1:2">
      <c r="A4" s="120"/>
      <c r="B4" s="127" t="s">
        <v>1161</v>
      </c>
    </row>
    <row r="5" s="119" customFormat="1" ht="33" customHeight="1" spans="1:2">
      <c r="A5" s="128" t="s">
        <v>125</v>
      </c>
      <c r="B5" s="128" t="s">
        <v>129</v>
      </c>
    </row>
    <row r="6" s="120" customFormat="1" ht="33" customHeight="1" spans="1:2">
      <c r="A6" s="129" t="s">
        <v>1162</v>
      </c>
      <c r="B6" s="130">
        <f>B7+B8+B9</f>
        <v>261.3</v>
      </c>
    </row>
    <row r="7" s="120" customFormat="1" ht="33" customHeight="1" spans="1:2">
      <c r="A7" s="131" t="s">
        <v>1163</v>
      </c>
      <c r="B7" s="130">
        <v>42</v>
      </c>
    </row>
    <row r="8" s="120" customFormat="1" ht="33" customHeight="1" spans="1:2">
      <c r="A8" s="132" t="s">
        <v>1164</v>
      </c>
      <c r="B8" s="130">
        <v>25.3</v>
      </c>
    </row>
    <row r="9" s="120" customFormat="1" ht="33" customHeight="1" spans="1:2">
      <c r="A9" s="132" t="s">
        <v>1165</v>
      </c>
      <c r="B9" s="130">
        <f>B10+B11</f>
        <v>194</v>
      </c>
    </row>
    <row r="10" s="120" customFormat="1" ht="33" customHeight="1" spans="1:2">
      <c r="A10" s="132" t="s">
        <v>1166</v>
      </c>
      <c r="B10" s="133"/>
    </row>
    <row r="11" s="119" customFormat="1" ht="33" customHeight="1" spans="1:2">
      <c r="A11" s="134" t="s">
        <v>1167</v>
      </c>
      <c r="B11" s="130">
        <v>194</v>
      </c>
    </row>
  </sheetData>
  <mergeCells count="1">
    <mergeCell ref="A2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D11" sqref="D11"/>
    </sheetView>
  </sheetViews>
  <sheetFormatPr defaultColWidth="9.125" defaultRowHeight="14.25" outlineLevelCol="5"/>
  <cols>
    <col min="1" max="1" width="23.625" style="17" customWidth="1"/>
    <col min="2" max="2" width="14" style="17" customWidth="1"/>
    <col min="3" max="3" width="13.125" style="17" customWidth="1"/>
    <col min="4" max="4" width="27.5" style="17" customWidth="1"/>
    <col min="5" max="5" width="14.625" style="17" customWidth="1"/>
    <col min="6" max="6" width="15.875" style="17" customWidth="1"/>
    <col min="7" max="16378" width="9.125" style="17"/>
  </cols>
  <sheetData>
    <row r="1" s="17" customFormat="1" spans="1:1">
      <c r="A1" s="17" t="s">
        <v>1168</v>
      </c>
    </row>
    <row r="2" s="99" customFormat="1" ht="33.75" customHeight="1" spans="1:6">
      <c r="A2" s="100" t="s">
        <v>1169</v>
      </c>
      <c r="B2" s="100"/>
      <c r="C2" s="100"/>
      <c r="D2" s="100"/>
      <c r="E2" s="100"/>
      <c r="F2" s="100"/>
    </row>
    <row r="3" s="99" customFormat="1" ht="17.1" customHeight="1" spans="1:6">
      <c r="A3" s="101"/>
      <c r="B3" s="101"/>
      <c r="C3" s="101"/>
      <c r="D3" s="101"/>
      <c r="E3" s="101"/>
      <c r="F3" s="101"/>
    </row>
    <row r="4" s="99" customFormat="1" ht="17.1" customHeight="1" spans="1:6">
      <c r="A4" s="102" t="s">
        <v>1170</v>
      </c>
      <c r="B4" s="102"/>
      <c r="C4" s="102"/>
      <c r="D4" s="102"/>
      <c r="E4" s="102"/>
      <c r="F4" s="102" t="s">
        <v>1171</v>
      </c>
    </row>
    <row r="5" s="99" customFormat="1" ht="23.25" customHeight="1" spans="1:6">
      <c r="A5" s="103" t="s">
        <v>125</v>
      </c>
      <c r="B5" s="104" t="s">
        <v>1172</v>
      </c>
      <c r="C5" s="105" t="s">
        <v>126</v>
      </c>
      <c r="D5" s="103" t="s">
        <v>125</v>
      </c>
      <c r="E5" s="104" t="s">
        <v>1172</v>
      </c>
      <c r="F5" s="106" t="s">
        <v>126</v>
      </c>
    </row>
    <row r="6" s="99" customFormat="1" ht="23.25" customHeight="1" spans="1:6">
      <c r="A6" s="107" t="s">
        <v>1173</v>
      </c>
      <c r="B6" s="6"/>
      <c r="C6" s="108">
        <v>9800</v>
      </c>
      <c r="D6" s="107" t="s">
        <v>1174</v>
      </c>
      <c r="E6" s="109"/>
      <c r="F6" s="6"/>
    </row>
    <row r="7" s="99" customFormat="1" ht="23.25" customHeight="1" spans="1:6">
      <c r="A7" s="107" t="s">
        <v>1175</v>
      </c>
      <c r="B7" s="6"/>
      <c r="C7" s="108"/>
      <c r="D7" s="107" t="s">
        <v>1176</v>
      </c>
      <c r="E7" s="109"/>
      <c r="F7" s="110"/>
    </row>
    <row r="8" s="99" customFormat="1" ht="23.25" customHeight="1" spans="1:6">
      <c r="A8" s="107" t="s">
        <v>1177</v>
      </c>
      <c r="B8" s="6"/>
      <c r="C8" s="108"/>
      <c r="D8" s="107" t="s">
        <v>1178</v>
      </c>
      <c r="E8" s="108"/>
      <c r="F8" s="6"/>
    </row>
    <row r="9" s="99" customFormat="1" ht="23.25" customHeight="1" spans="1:6">
      <c r="A9" s="107" t="s">
        <v>1179</v>
      </c>
      <c r="B9" s="6"/>
      <c r="C9" s="108"/>
      <c r="D9" s="107" t="s">
        <v>1180</v>
      </c>
      <c r="E9" s="109">
        <v>217</v>
      </c>
      <c r="F9" s="111">
        <v>13700</v>
      </c>
    </row>
    <row r="10" s="99" customFormat="1" ht="23.25" customHeight="1" spans="1:6">
      <c r="A10" s="112" t="s">
        <v>1181</v>
      </c>
      <c r="B10" s="6">
        <v>6329</v>
      </c>
      <c r="C10" s="108">
        <v>4000</v>
      </c>
      <c r="D10" s="107"/>
      <c r="E10" s="113"/>
      <c r="F10" s="6"/>
    </row>
    <row r="11" s="99" customFormat="1" ht="23.25" customHeight="1" spans="1:6">
      <c r="A11" s="107"/>
      <c r="B11" s="114"/>
      <c r="C11" s="115"/>
      <c r="D11" s="107"/>
      <c r="E11" s="109"/>
      <c r="F11" s="109"/>
    </row>
    <row r="12" s="99" customFormat="1" ht="23.25" customHeight="1" spans="1:6">
      <c r="A12" s="107"/>
      <c r="B12" s="109"/>
      <c r="C12" s="115"/>
      <c r="D12" s="107"/>
      <c r="E12" s="114"/>
      <c r="F12" s="6"/>
    </row>
    <row r="13" s="99" customFormat="1" ht="23.25" customHeight="1" spans="1:6">
      <c r="A13" s="107"/>
      <c r="B13" s="109"/>
      <c r="C13" s="115"/>
      <c r="D13" s="107"/>
      <c r="E13" s="109"/>
      <c r="F13" s="6"/>
    </row>
    <row r="14" s="99" customFormat="1" ht="23.25" customHeight="1" spans="1:6">
      <c r="A14" s="107"/>
      <c r="B14" s="109"/>
      <c r="C14" s="115"/>
      <c r="D14" s="107"/>
      <c r="E14" s="109"/>
      <c r="F14" s="6"/>
    </row>
    <row r="15" s="99" customFormat="1" ht="23.25" customHeight="1" spans="1:6">
      <c r="A15" s="107"/>
      <c r="B15" s="109"/>
      <c r="C15" s="115"/>
      <c r="D15" s="107"/>
      <c r="E15" s="109"/>
      <c r="F15" s="6"/>
    </row>
    <row r="16" s="99" customFormat="1" ht="23.25" customHeight="1" spans="1:6">
      <c r="A16" s="116" t="s">
        <v>1182</v>
      </c>
      <c r="B16" s="109">
        <f>B8+B10</f>
        <v>6329</v>
      </c>
      <c r="C16" s="115">
        <f>C10+C6</f>
        <v>13800</v>
      </c>
      <c r="D16" s="116" t="s">
        <v>1183</v>
      </c>
      <c r="E16" s="109">
        <f>E9</f>
        <v>217</v>
      </c>
      <c r="F16" s="6">
        <f>F9</f>
        <v>13700</v>
      </c>
    </row>
    <row r="17" s="99" customFormat="1" ht="23.25" customHeight="1" spans="1:6">
      <c r="A17" s="107"/>
      <c r="B17" s="109"/>
      <c r="C17" s="115"/>
      <c r="D17" s="107" t="s">
        <v>80</v>
      </c>
      <c r="E17" s="109">
        <v>6012</v>
      </c>
      <c r="F17" s="6"/>
    </row>
    <row r="18" s="99" customFormat="1" ht="23.25" customHeight="1" spans="1:6">
      <c r="A18" s="107" t="s">
        <v>79</v>
      </c>
      <c r="B18" s="109"/>
      <c r="C18" s="115"/>
      <c r="D18" s="107" t="s">
        <v>1184</v>
      </c>
      <c r="E18" s="109">
        <v>100</v>
      </c>
      <c r="F18" s="6">
        <v>100</v>
      </c>
    </row>
    <row r="19" s="99" customFormat="1" ht="23.25" customHeight="1" spans="1:6">
      <c r="A19" s="107"/>
      <c r="B19" s="109"/>
      <c r="C19" s="115"/>
      <c r="D19" s="107"/>
      <c r="E19" s="109"/>
      <c r="F19" s="6"/>
    </row>
    <row r="20" s="99" customFormat="1" ht="23.25" customHeight="1" spans="1:6">
      <c r="A20" s="116" t="s">
        <v>87</v>
      </c>
      <c r="B20" s="109">
        <f>B16</f>
        <v>6329</v>
      </c>
      <c r="C20" s="115">
        <f>C16</f>
        <v>13800</v>
      </c>
      <c r="D20" s="116" t="s">
        <v>88</v>
      </c>
      <c r="E20" s="109">
        <f>E16+E17+E18</f>
        <v>6329</v>
      </c>
      <c r="F20" s="109">
        <f>F16+F17+F18</f>
        <v>13800</v>
      </c>
    </row>
    <row r="21" s="17" customFormat="1" spans="1:3">
      <c r="A21" s="117"/>
      <c r="B21" s="118"/>
      <c r="C21" s="118"/>
    </row>
  </sheetData>
  <mergeCells count="3">
    <mergeCell ref="A2:F2"/>
    <mergeCell ref="A3:F3"/>
    <mergeCell ref="A21:C2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D14" sqref="D14"/>
    </sheetView>
  </sheetViews>
  <sheetFormatPr defaultColWidth="9.125" defaultRowHeight="14.25"/>
  <cols>
    <col min="1" max="1" width="30" style="17" customWidth="1"/>
    <col min="2" max="16384" width="9.125" style="17"/>
  </cols>
  <sheetData>
    <row r="1" spans="1:1">
      <c r="A1" s="17" t="s">
        <v>1185</v>
      </c>
    </row>
    <row r="2" ht="33.95" customHeight="1" spans="1:10">
      <c r="A2" s="84" t="s">
        <v>1186</v>
      </c>
      <c r="B2" s="84"/>
      <c r="C2" s="84"/>
      <c r="D2" s="84"/>
      <c r="E2" s="84"/>
      <c r="F2" s="84"/>
      <c r="G2" s="84"/>
      <c r="H2" s="84"/>
      <c r="I2" s="84"/>
      <c r="J2" s="84"/>
    </row>
    <row r="3" ht="16.9" customHeight="1" spans="1:10">
      <c r="A3" s="85"/>
      <c r="B3" s="85"/>
      <c r="C3" s="85"/>
      <c r="D3" s="85"/>
      <c r="E3" s="85"/>
      <c r="F3" s="85"/>
      <c r="G3" s="85"/>
      <c r="H3" s="85"/>
      <c r="I3" s="85"/>
      <c r="J3" s="85"/>
    </row>
    <row r="4" ht="16.9" customHeight="1" spans="1:10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</row>
    <row r="5" ht="34.5" customHeight="1" spans="1:10">
      <c r="A5" s="86" t="s">
        <v>1187</v>
      </c>
      <c r="B5" s="86" t="s">
        <v>1188</v>
      </c>
      <c r="C5" s="87" t="s">
        <v>1189</v>
      </c>
      <c r="D5" s="88" t="s">
        <v>1190</v>
      </c>
      <c r="E5" s="88" t="s">
        <v>1191</v>
      </c>
      <c r="F5" s="88" t="s">
        <v>1192</v>
      </c>
      <c r="G5" s="88" t="s">
        <v>1193</v>
      </c>
      <c r="H5" s="88" t="s">
        <v>1194</v>
      </c>
      <c r="I5" s="88" t="s">
        <v>1195</v>
      </c>
      <c r="J5" s="88" t="s">
        <v>1196</v>
      </c>
    </row>
    <row r="6" ht="17.1" customHeight="1" spans="1:10">
      <c r="A6" s="89" t="s">
        <v>1197</v>
      </c>
      <c r="B6" s="90">
        <f t="shared" ref="B6:B17" si="0">SUM(C6:J6)</f>
        <v>0</v>
      </c>
      <c r="C6" s="91">
        <v>0</v>
      </c>
      <c r="D6" s="92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</row>
    <row r="7" ht="17.1" customHeight="1" spans="1:10">
      <c r="A7" s="93" t="s">
        <v>1198</v>
      </c>
      <c r="B7" s="94">
        <f t="shared" si="0"/>
        <v>0</v>
      </c>
      <c r="C7" s="95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</row>
    <row r="8" ht="17.1" customHeight="1" spans="1:10">
      <c r="A8" s="93" t="s">
        <v>1199</v>
      </c>
      <c r="B8" s="94">
        <f t="shared" si="0"/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</row>
    <row r="9" ht="17.1" customHeight="1" spans="1:10">
      <c r="A9" s="93" t="s">
        <v>1200</v>
      </c>
      <c r="B9" s="94">
        <f t="shared" si="0"/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</row>
    <row r="10" ht="17.1" customHeight="1" spans="1:10">
      <c r="A10" s="93" t="s">
        <v>1201</v>
      </c>
      <c r="B10" s="94">
        <f t="shared" si="0"/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</row>
    <row r="11" ht="17.1" customHeight="1" spans="1:10">
      <c r="A11" s="93" t="s">
        <v>1202</v>
      </c>
      <c r="B11" s="94">
        <f t="shared" si="0"/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</row>
    <row r="12" ht="17.1" customHeight="1" spans="1:10">
      <c r="A12" s="89" t="s">
        <v>1203</v>
      </c>
      <c r="B12" s="94">
        <f t="shared" si="0"/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</row>
    <row r="13" ht="17.1" customHeight="1" spans="1:10">
      <c r="A13" s="93" t="s">
        <v>1204</v>
      </c>
      <c r="B13" s="94">
        <f t="shared" si="0"/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</row>
    <row r="14" ht="17.1" customHeight="1" spans="1:10">
      <c r="A14" s="93" t="s">
        <v>1205</v>
      </c>
      <c r="B14" s="94">
        <f t="shared" si="0"/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</row>
    <row r="15" ht="17.1" customHeight="1" spans="1:10">
      <c r="A15" s="93" t="s">
        <v>1206</v>
      </c>
      <c r="B15" s="94">
        <f t="shared" si="0"/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</row>
    <row r="16" ht="17.1" customHeight="1" spans="1:10">
      <c r="A16" s="89" t="s">
        <v>1207</v>
      </c>
      <c r="B16" s="94">
        <f t="shared" si="0"/>
        <v>0</v>
      </c>
      <c r="C16" s="94">
        <f t="shared" ref="C16:J16" si="1">SUM(C6)-SUM(C12)</f>
        <v>0</v>
      </c>
      <c r="D16" s="94">
        <f t="shared" si="1"/>
        <v>0</v>
      </c>
      <c r="E16" s="94">
        <f t="shared" si="1"/>
        <v>0</v>
      </c>
      <c r="F16" s="94">
        <f t="shared" si="1"/>
        <v>0</v>
      </c>
      <c r="G16" s="94">
        <f t="shared" si="1"/>
        <v>0</v>
      </c>
      <c r="H16" s="94">
        <f t="shared" si="1"/>
        <v>0</v>
      </c>
      <c r="I16" s="94">
        <f t="shared" si="1"/>
        <v>0</v>
      </c>
      <c r="J16" s="94">
        <f t="shared" si="1"/>
        <v>0</v>
      </c>
    </row>
    <row r="17" ht="17.1" customHeight="1" spans="1:10">
      <c r="A17" s="96" t="s">
        <v>1208</v>
      </c>
      <c r="B17" s="94">
        <f t="shared" si="0"/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</row>
    <row r="18" ht="25.5" customHeight="1" spans="1:2">
      <c r="A18" s="97" t="s">
        <v>1209</v>
      </c>
      <c r="B18" s="98"/>
    </row>
  </sheetData>
  <mergeCells count="4">
    <mergeCell ref="A2:J2"/>
    <mergeCell ref="A3:J3"/>
    <mergeCell ref="A4:J4"/>
    <mergeCell ref="A18:B18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B16" sqref="B16"/>
    </sheetView>
  </sheetViews>
  <sheetFormatPr defaultColWidth="9" defaultRowHeight="13.5"/>
  <cols>
    <col min="1" max="1" width="27.5" style="70" customWidth="1"/>
    <col min="2" max="4" width="10.125" style="70" customWidth="1"/>
    <col min="5" max="6" width="16" style="70" hidden="1" customWidth="1"/>
    <col min="7" max="7" width="13.75" style="70" hidden="1" customWidth="1"/>
    <col min="8" max="8" width="14.625" style="70" customWidth="1"/>
    <col min="9" max="9" width="16" style="70" customWidth="1"/>
    <col min="10" max="10" width="17.625" style="70" customWidth="1"/>
    <col min="11" max="16384" width="9" style="70"/>
  </cols>
  <sheetData>
    <row r="1" spans="1:1">
      <c r="A1" s="70" t="s">
        <v>1210</v>
      </c>
    </row>
    <row r="2" ht="45.75" customHeight="1" spans="1:10">
      <c r="A2" s="71" t="s">
        <v>1211</v>
      </c>
      <c r="B2" s="72"/>
      <c r="C2" s="72"/>
      <c r="D2" s="72"/>
      <c r="E2" s="72"/>
      <c r="F2" s="72"/>
      <c r="G2" s="72"/>
      <c r="H2" s="72"/>
      <c r="I2" s="72"/>
      <c r="J2" s="72"/>
    </row>
    <row r="3" ht="27" customHeight="1" spans="5:10">
      <c r="E3" s="73"/>
      <c r="J3" s="83" t="s">
        <v>1171</v>
      </c>
    </row>
    <row r="4" ht="27.75" customHeight="1" spans="1:10">
      <c r="A4" s="74" t="s">
        <v>125</v>
      </c>
      <c r="B4" s="74" t="s">
        <v>1188</v>
      </c>
      <c r="C4" s="75" t="s">
        <v>1212</v>
      </c>
      <c r="D4" s="76"/>
      <c r="E4" s="76"/>
      <c r="F4" s="76"/>
      <c r="G4" s="77"/>
      <c r="H4" s="78" t="s">
        <v>1213</v>
      </c>
      <c r="I4" s="78"/>
      <c r="J4" s="78"/>
    </row>
    <row r="5" ht="30" customHeight="1" spans="1:10">
      <c r="A5" s="79"/>
      <c r="B5" s="79"/>
      <c r="C5" s="78" t="s">
        <v>1214</v>
      </c>
      <c r="D5" s="78" t="s">
        <v>1215</v>
      </c>
      <c r="E5" s="78" t="s">
        <v>1216</v>
      </c>
      <c r="F5" s="78" t="s">
        <v>1217</v>
      </c>
      <c r="G5" s="78" t="s">
        <v>1218</v>
      </c>
      <c r="H5" s="78" t="s">
        <v>1214</v>
      </c>
      <c r="I5" s="78" t="s">
        <v>1219</v>
      </c>
      <c r="J5" s="78" t="s">
        <v>1220</v>
      </c>
    </row>
    <row r="6" ht="30.75" customHeight="1" spans="1:10">
      <c r="A6" s="80" t="s">
        <v>1221</v>
      </c>
      <c r="B6" s="6">
        <f>SUM(C6,H6)</f>
        <v>2252741</v>
      </c>
      <c r="C6" s="6">
        <f t="shared" ref="C6:C11" si="0">SUM(D6:G6)</f>
        <v>2096241</v>
      </c>
      <c r="D6" s="6">
        <v>2096241</v>
      </c>
      <c r="E6" s="6">
        <v>0</v>
      </c>
      <c r="F6" s="6">
        <v>0</v>
      </c>
      <c r="G6" s="6">
        <v>0</v>
      </c>
      <c r="H6" s="6">
        <f>SUM(I6:J6)</f>
        <v>156500</v>
      </c>
      <c r="I6" s="6">
        <v>156500</v>
      </c>
      <c r="J6" s="6">
        <v>0</v>
      </c>
    </row>
    <row r="7" ht="30.75" customHeight="1" spans="1:10">
      <c r="A7" s="80" t="s">
        <v>1222</v>
      </c>
      <c r="B7" s="6">
        <f t="shared" ref="B7:B11" si="1">C7+H7</f>
        <v>2290000</v>
      </c>
      <c r="C7" s="6">
        <v>2100000</v>
      </c>
      <c r="D7" s="81"/>
      <c r="E7" s="81"/>
      <c r="F7" s="81"/>
      <c r="G7" s="81"/>
      <c r="H7" s="6">
        <v>190000</v>
      </c>
      <c r="I7" s="81"/>
      <c r="J7" s="81"/>
    </row>
    <row r="8" ht="30.75" customHeight="1" spans="1:10">
      <c r="A8" s="80" t="s">
        <v>1223</v>
      </c>
      <c r="B8" s="6">
        <f t="shared" si="1"/>
        <v>343988</v>
      </c>
      <c r="C8" s="6">
        <f>SUM(D8:F8)</f>
        <v>305093</v>
      </c>
      <c r="D8" s="6">
        <v>305093</v>
      </c>
      <c r="E8" s="6">
        <v>0</v>
      </c>
      <c r="F8" s="6">
        <v>0</v>
      </c>
      <c r="G8" s="81"/>
      <c r="H8" s="6">
        <f>I8</f>
        <v>38895</v>
      </c>
      <c r="I8" s="6">
        <v>38895</v>
      </c>
      <c r="J8" s="81"/>
    </row>
    <row r="9" ht="30.75" customHeight="1" spans="1:10">
      <c r="A9" s="80" t="s">
        <v>1224</v>
      </c>
      <c r="B9" s="6">
        <f t="shared" si="1"/>
        <v>313988</v>
      </c>
      <c r="C9" s="6">
        <f t="shared" si="0"/>
        <v>305093</v>
      </c>
      <c r="D9" s="6">
        <v>305093</v>
      </c>
      <c r="E9" s="6">
        <v>0</v>
      </c>
      <c r="F9" s="6">
        <v>0</v>
      </c>
      <c r="G9" s="6">
        <v>0</v>
      </c>
      <c r="H9" s="6">
        <f>J9+I9</f>
        <v>8895</v>
      </c>
      <c r="I9" s="6">
        <v>8895</v>
      </c>
      <c r="J9" s="6">
        <v>0</v>
      </c>
    </row>
    <row r="10" ht="30.75" customHeight="1" spans="1:10">
      <c r="A10" s="80" t="s">
        <v>1225</v>
      </c>
      <c r="B10" s="6">
        <f t="shared" si="1"/>
        <v>0</v>
      </c>
      <c r="C10" s="6">
        <f t="shared" si="0"/>
        <v>0</v>
      </c>
      <c r="D10" s="6">
        <v>0</v>
      </c>
      <c r="E10" s="6">
        <v>0</v>
      </c>
      <c r="F10" s="6">
        <v>0</v>
      </c>
      <c r="G10" s="6">
        <v>0</v>
      </c>
      <c r="H10" s="6">
        <f>I10+J10</f>
        <v>0</v>
      </c>
      <c r="I10" s="6">
        <v>0</v>
      </c>
      <c r="J10" s="6">
        <v>0</v>
      </c>
    </row>
    <row r="11" ht="19" customHeight="1" spans="1:10">
      <c r="A11" s="80" t="s">
        <v>1226</v>
      </c>
      <c r="B11" s="6">
        <f t="shared" si="1"/>
        <v>2282741</v>
      </c>
      <c r="C11" s="6">
        <f t="shared" si="0"/>
        <v>2096241</v>
      </c>
      <c r="D11" s="6">
        <f t="shared" ref="D11:F11" si="2">D6+D8-D9-D10</f>
        <v>2096241</v>
      </c>
      <c r="E11" s="6">
        <f t="shared" si="2"/>
        <v>0</v>
      </c>
      <c r="F11" s="6">
        <f t="shared" si="2"/>
        <v>0</v>
      </c>
      <c r="G11" s="6">
        <f>G6-G9-G10</f>
        <v>0</v>
      </c>
      <c r="H11" s="6">
        <f>SUM(I11:J11)</f>
        <v>186500</v>
      </c>
      <c r="I11" s="6">
        <f>I8+I6-I9-I10</f>
        <v>186500</v>
      </c>
      <c r="J11" s="6">
        <f>J6-J9-J10</f>
        <v>0</v>
      </c>
    </row>
    <row r="36" spans="5:5">
      <c r="E36" s="82"/>
    </row>
  </sheetData>
  <mergeCells count="5">
    <mergeCell ref="A2:J2"/>
    <mergeCell ref="C4:G4"/>
    <mergeCell ref="H4:J4"/>
    <mergeCell ref="A4:A5"/>
    <mergeCell ref="B4:B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2" sqref="A2:E2"/>
    </sheetView>
  </sheetViews>
  <sheetFormatPr defaultColWidth="10.75" defaultRowHeight="14.25" outlineLevelCol="4"/>
  <cols>
    <col min="1" max="1" width="15.75" style="54" customWidth="1"/>
    <col min="2" max="4" width="21.375" customWidth="1"/>
    <col min="5" max="5" width="26.625" customWidth="1"/>
  </cols>
  <sheetData>
    <row r="1" spans="1:1">
      <c r="A1" s="55" t="s">
        <v>1227</v>
      </c>
    </row>
    <row r="2" s="51" customFormat="1" ht="31.5" spans="1:5">
      <c r="A2" s="56" t="s">
        <v>1228</v>
      </c>
      <c r="B2" s="56"/>
      <c r="C2" s="56"/>
      <c r="D2" s="56"/>
      <c r="E2" s="56"/>
    </row>
    <row r="3" s="52" customFormat="1" ht="16.5" customHeight="1" spans="1:5">
      <c r="A3" s="54"/>
      <c r="B3" s="57"/>
      <c r="C3" s="58"/>
      <c r="D3" s="59"/>
      <c r="E3" s="60" t="s">
        <v>2</v>
      </c>
    </row>
    <row r="4" s="53" customFormat="1" ht="31.5" customHeight="1" spans="1:5">
      <c r="A4" s="61" t="s">
        <v>1229</v>
      </c>
      <c r="B4" s="62" t="s">
        <v>1230</v>
      </c>
      <c r="C4" s="62" t="s">
        <v>129</v>
      </c>
      <c r="D4" s="62" t="s">
        <v>1231</v>
      </c>
      <c r="E4" s="62" t="s">
        <v>5</v>
      </c>
    </row>
    <row r="5" s="53" customFormat="1" ht="39" customHeight="1" spans="1:5">
      <c r="A5" s="63"/>
      <c r="B5" s="62" t="s">
        <v>1232</v>
      </c>
      <c r="C5" s="64">
        <f>SUM(C6:C6)</f>
        <v>7705</v>
      </c>
      <c r="D5" s="62"/>
      <c r="E5" s="62"/>
    </row>
    <row r="6" s="52" customFormat="1" ht="39" customHeight="1" spans="1:5">
      <c r="A6" s="65" t="s">
        <v>1233</v>
      </c>
      <c r="B6" s="66" t="s">
        <v>1234</v>
      </c>
      <c r="C6" s="67">
        <v>7705</v>
      </c>
      <c r="D6" s="67" t="s">
        <v>1235</v>
      </c>
      <c r="E6" s="68"/>
    </row>
    <row r="7" s="52" customFormat="1" ht="39" customHeight="1" spans="1:5">
      <c r="A7" s="65" t="s">
        <v>1236</v>
      </c>
      <c r="B7" s="66" t="s">
        <v>1237</v>
      </c>
      <c r="C7" s="67"/>
      <c r="D7" s="67"/>
      <c r="E7" s="68" t="s">
        <v>1238</v>
      </c>
    </row>
    <row r="8" s="52" customFormat="1" ht="39" customHeight="1" spans="1:5">
      <c r="A8" s="65" t="s">
        <v>1239</v>
      </c>
      <c r="B8" s="66" t="s">
        <v>1240</v>
      </c>
      <c r="C8" s="67"/>
      <c r="D8" s="67"/>
      <c r="E8" s="68" t="s">
        <v>1241</v>
      </c>
    </row>
    <row r="9" ht="26" customHeight="1" spans="1:2">
      <c r="A9" s="69"/>
      <c r="B9" s="69"/>
    </row>
  </sheetData>
  <mergeCells count="2">
    <mergeCell ref="A2:E2"/>
    <mergeCell ref="A9:B9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8 " > < c o m m e n t   s : r e f = " B 4 4 "   r g b C l r = " 2 D C 4 1 0 " / > < / c o m m e n t L i s t > < c o m m e n t L i s t   s h e e t S t i d = " 1 1 " /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www.dbxxt.com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带公式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2014-12-03T08:37:00Z</dcterms:created>
  <cp:lastPrinted>2023-01-12T03:06:00Z</cp:lastPrinted>
  <dcterms:modified xsi:type="dcterms:W3CDTF">2023-04-20T03:11:45Z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5CABD4B3F9134DAD8CC876DC6D356C50</vt:lpwstr>
  </property>
</Properties>
</file>