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6"/>
  </bookViews>
  <sheets>
    <sheet name="KONMF6" sheetId="1" state="hidden" r:id="rId1"/>
    <sheet name="表皮" sheetId="2" r:id="rId2"/>
    <sheet name="2017年收支预算总表" sheetId="3" r:id="rId3"/>
    <sheet name="支出预算表" sheetId="4" r:id="rId4"/>
    <sheet name="财政拨款支出预算明细表 " sheetId="5" r:id="rId5"/>
    <sheet name="基本支出按经济分类" sheetId="6" r:id="rId6"/>
    <sheet name="“三公”经费预算表" sheetId="7" r:id="rId7"/>
  </sheets>
  <definedNames>
    <definedName name="_xlnm.Print_Titles" localSheetId="2">'2017年收支预算总表'!$1:$6</definedName>
    <definedName name="_xlnm.Print_Titles" localSheetId="4">'财政拨款支出预算明细表 '!$1:$5</definedName>
    <definedName name="_xlnm.Print_Titles" localSheetId="3">'支出预算表'!$1:$7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<sst xmlns="http://schemas.openxmlformats.org/spreadsheetml/2006/main" count="476" uniqueCount="182">
  <si>
    <t>附件</t>
  </si>
  <si>
    <t>2017年田庄台镇部门预算
和“三公”经费预算公开表</t>
  </si>
  <si>
    <t>附表1：</t>
  </si>
  <si>
    <t>2017年田庄台镇收支预算总表</t>
  </si>
  <si>
    <t>部门名称：辽宁省盘锦市辽东湾新区田庄台镇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</si>
  <si>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</si>
  <si>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</si>
  <si>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</si>
  <si>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</si>
  <si>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</si>
  <si>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</si>
  <si>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一、一般公共服务</t>
  </si>
  <si>
    <t>二、纳入预算管理的行政事业性收费等非税收入</t>
  </si>
  <si>
    <t xml:space="preserve">    政府办公厅(室)及相关机构事务</t>
  </si>
  <si>
    <t>三、纳入政府性基金预算管理收入</t>
  </si>
  <si>
    <t>行政运行</t>
  </si>
  <si>
    <t>四、纳入专户管理的行政事业性收费等非税收入</t>
  </si>
  <si>
    <t>二、涉密项目支出</t>
  </si>
  <si>
    <t>五、其他收入</t>
  </si>
  <si>
    <t>三、教育支出</t>
  </si>
  <si>
    <t xml:space="preserve">   普通教育</t>
  </si>
  <si>
    <t xml:space="preserve">      学前教育</t>
  </si>
  <si>
    <t xml:space="preserve">      小学教育</t>
  </si>
  <si>
    <t xml:space="preserve">      初中教育</t>
  </si>
  <si>
    <t>四、文化体育与传媒支出</t>
  </si>
  <si>
    <t xml:space="preserve">    文化</t>
  </si>
  <si>
    <t xml:space="preserve">      文化活动</t>
  </si>
  <si>
    <t xml:space="preserve">      其他文化支出</t>
  </si>
  <si>
    <t>五、社会保障和就业支出</t>
  </si>
  <si>
    <t xml:space="preserve">    民政管理事务</t>
  </si>
  <si>
    <t xml:space="preserve">      基屋政权和社区建设</t>
  </si>
  <si>
    <t xml:space="preserve">    行政事业单位离休</t>
  </si>
  <si>
    <t xml:space="preserve">      归口管理的行政单位离退休</t>
  </si>
  <si>
    <t xml:space="preserve">      事业单位离退休</t>
  </si>
  <si>
    <t xml:space="preserve">    抚恤</t>
  </si>
  <si>
    <t xml:space="preserve">      义务兵优待</t>
  </si>
  <si>
    <t xml:space="preserve">      其他优抚支出</t>
  </si>
  <si>
    <t xml:space="preserve">    社会福利</t>
  </si>
  <si>
    <t xml:space="preserve">    社会福利事业单位</t>
  </si>
  <si>
    <t>六、医疗卫生与计划生育支出</t>
  </si>
  <si>
    <t xml:space="preserve">    基层医疗卫生机构</t>
  </si>
  <si>
    <t xml:space="preserve">      乡镇卫生院</t>
  </si>
  <si>
    <t xml:space="preserve">    公共卫生</t>
  </si>
  <si>
    <t xml:space="preserve">      妇幼保健机构</t>
  </si>
  <si>
    <t xml:space="preserve">    计划生育事务</t>
  </si>
  <si>
    <t xml:space="preserve">      计划生育机构</t>
  </si>
  <si>
    <t>七、节能环保支出</t>
  </si>
  <si>
    <t xml:space="preserve">    自然生态保护</t>
  </si>
  <si>
    <t xml:space="preserve">      农村环境保护</t>
  </si>
  <si>
    <t>八、城乡社区支出</t>
  </si>
  <si>
    <t xml:space="preserve">     城乡社区管理事务</t>
  </si>
  <si>
    <t xml:space="preserve">        其他城乡社区管理事务支出</t>
  </si>
  <si>
    <t xml:space="preserve">     城乡社区环境卫生</t>
  </si>
  <si>
    <t xml:space="preserve">        城乡社区环境卫生</t>
  </si>
  <si>
    <t>九、农林水支出</t>
  </si>
  <si>
    <t xml:space="preserve">      农业</t>
  </si>
  <si>
    <t xml:space="preserve">        事业运行</t>
  </si>
  <si>
    <t xml:space="preserve">      林业</t>
  </si>
  <si>
    <t xml:space="preserve">        林业事业机构</t>
  </si>
  <si>
    <t>十、住房保障支出</t>
  </si>
  <si>
    <t xml:space="preserve">      住房改革支出</t>
  </si>
  <si>
    <t xml:space="preserve">        住房公积金</t>
  </si>
  <si>
    <t>收    入    合    计</t>
  </si>
  <si>
    <t>支   出    合    计</t>
  </si>
  <si>
    <t>附表2：</t>
  </si>
  <si>
    <t>2017年田庄台镇支出预算表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</si>
  <si>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</si>
  <si>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</si>
  <si>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</si>
  <si>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</si>
  <si>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</si>
  <si>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</si>
  <si>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</si>
  <si>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</si>
  <si>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</si>
  <si>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</si>
  <si>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</si>
  <si>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</si>
  <si>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201</t>
  </si>
  <si>
    <t>03</t>
  </si>
  <si>
    <t>02</t>
  </si>
  <si>
    <t>05</t>
  </si>
  <si>
    <t>06</t>
  </si>
  <si>
    <t>07</t>
  </si>
  <si>
    <t>50</t>
  </si>
  <si>
    <t>99</t>
  </si>
  <si>
    <t>08</t>
  </si>
  <si>
    <t>04</t>
  </si>
  <si>
    <t>11</t>
  </si>
  <si>
    <t>13</t>
  </si>
  <si>
    <t>15</t>
  </si>
  <si>
    <t>23</t>
  </si>
  <si>
    <t>26</t>
  </si>
  <si>
    <t>29</t>
  </si>
  <si>
    <t>31</t>
  </si>
  <si>
    <t>32</t>
  </si>
  <si>
    <t>33</t>
  </si>
  <si>
    <t>附表3：</t>
  </si>
  <si>
    <t>2017年田庄台镇财政拨款支出预算明细表</t>
  </si>
  <si>
    <t>科目编码</t>
  </si>
  <si>
    <t>科目名称</t>
  </si>
  <si>
    <t>基本支出</t>
  </si>
  <si>
    <t>项目支出</t>
  </si>
  <si>
    <t>备注</t>
  </si>
  <si>
    <t>01</t>
  </si>
  <si>
    <t>205</t>
  </si>
  <si>
    <t>207</t>
  </si>
  <si>
    <t>208</t>
  </si>
  <si>
    <t>10</t>
  </si>
  <si>
    <t>16</t>
  </si>
  <si>
    <t>212</t>
  </si>
  <si>
    <t>213</t>
  </si>
  <si>
    <t>221</t>
  </si>
  <si>
    <t>附件4</t>
  </si>
  <si>
    <t>田庄台镇2017年部门预算基本支出按经济分类支出明细表</t>
  </si>
  <si>
    <t>填报单位：田庄台镇</t>
  </si>
  <si>
    <t>项目</t>
  </si>
  <si>
    <t>2017年</t>
  </si>
  <si>
    <t>总      计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</si>
  <si>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</si>
  <si>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</si>
  <si>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</si>
  <si>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</si>
  <si>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</si>
  <si>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</si>
  <si>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</si>
  <si>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</si>
  <si>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</si>
  <si>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</si>
  <si>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</si>
  <si>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</si>
  <si>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</si>
  <si>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</si>
  <si>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</si>
  <si>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</si>
  <si>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</si>
  <si>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</si>
  <si>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</si>
  <si>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</si>
  <si>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</si>
  <si>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</si>
  <si>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</si>
  <si>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</si>
  <si>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</si>
  <si>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</si>
  <si>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</si>
  <si>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</si>
  <si>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</si>
  <si>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</si>
  <si>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</si>
  <si>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</si>
  <si>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</si>
  <si>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</si>
  <si>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</si>
  <si>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</si>
  <si>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</si>
  <si>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</si>
  <si>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</si>
  <si>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</si>
  <si>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</si>
  <si>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</si>
  <si>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</si>
  <si>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</si>
  <si>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</si>
  <si>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</si>
  <si>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</si>
  <si>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</si>
  <si>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</si>
  <si>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</si>
  <si>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</si>
  <si>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</si>
  <si>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</si>
  <si>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附表5：</t>
  </si>
  <si>
    <t>2017年田庄台镇“三公”经费预算表</t>
  </si>
  <si>
    <t>金额</t>
  </si>
  <si>
    <t>2016年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</si>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</sst>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_-;_-@_-"/>
    <numFmt numFmtId="177" formatCode="0.0_);[Red]\(0.0\)"/>
    <numFmt numFmtId="178" formatCode="#,##0.00_ "/>
    <numFmt numFmtId="179" formatCode="0_ "/>
    <numFmt numFmtId="180" formatCode="0.0_ "/>
    <numFmt numFmtId="181" formatCode="#,##0.00000000000000_ "/>
    <numFmt numFmtId="182" formatCode="#,##0.0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2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1" fillId="0" borderId="0">
      <alignment vertical="center"/>
      <protection/>
    </xf>
    <xf numFmtId="0" fontId="22" fillId="6" borderId="0" applyNumberFormat="0" applyBorder="0" applyAlignment="0" applyProtection="0"/>
    <xf numFmtId="0" fontId="30" fillId="0" borderId="5" applyNumberFormat="0" applyFill="0" applyAlignment="0" applyProtection="0"/>
    <xf numFmtId="0" fontId="22" fillId="7" borderId="0" applyNumberFormat="0" applyBorder="0" applyAlignment="0" applyProtection="0"/>
    <xf numFmtId="0" fontId="31" fillId="8" borderId="6" applyNumberFormat="0" applyAlignment="0" applyProtection="0"/>
    <xf numFmtId="0" fontId="36" fillId="8" borderId="1" applyNumberFormat="0" applyAlignment="0" applyProtection="0"/>
    <xf numFmtId="0" fontId="37" fillId="9" borderId="7" applyNumberFormat="0" applyAlignment="0" applyProtection="0"/>
    <xf numFmtId="0" fontId="14" fillId="2" borderId="0" applyNumberFormat="0" applyBorder="0" applyAlignment="0" applyProtection="0"/>
    <xf numFmtId="0" fontId="22" fillId="10" borderId="0" applyNumberFormat="0" applyBorder="0" applyAlignment="0" applyProtection="0"/>
    <xf numFmtId="0" fontId="25" fillId="0" borderId="8" applyNumberFormat="0" applyFill="0" applyAlignment="0" applyProtection="0"/>
    <xf numFmtId="0" fontId="13" fillId="0" borderId="9" applyNumberFormat="0" applyFill="0" applyAlignment="0" applyProtection="0"/>
    <xf numFmtId="0" fontId="38" fillId="11" borderId="0" applyNumberFormat="0" applyBorder="0" applyAlignment="0" applyProtection="0"/>
    <xf numFmtId="0" fontId="35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22" fillId="6" borderId="0" applyNumberFormat="0" applyBorder="0" applyAlignment="0" applyProtection="0"/>
    <xf numFmtId="0" fontId="14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14" fillId="3" borderId="0" applyNumberFormat="0" applyBorder="0" applyAlignment="0" applyProtection="0"/>
    <xf numFmtId="0" fontId="22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0" fontId="0" fillId="0" borderId="0" xfId="0" applyNumberFormat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176" fontId="8" fillId="8" borderId="0" xfId="19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7" fillId="0" borderId="14" xfId="19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176" fontId="7" fillId="0" borderId="10" xfId="19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176" fontId="7" fillId="0" borderId="0" xfId="1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5" applyFont="1">
      <alignment/>
      <protection/>
    </xf>
    <xf numFmtId="0" fontId="11" fillId="0" borderId="0" xfId="65" applyFont="1">
      <alignment/>
      <protection/>
    </xf>
    <xf numFmtId="0" fontId="6" fillId="0" borderId="0" xfId="65" applyFont="1" applyFill="1" applyAlignment="1">
      <alignment vertical="center"/>
      <protection/>
    </xf>
    <xf numFmtId="177" fontId="6" fillId="0" borderId="0" xfId="65" applyNumberFormat="1" applyFont="1" applyFill="1" applyAlignment="1">
      <alignment vertical="center"/>
      <protection/>
    </xf>
    <xf numFmtId="0" fontId="12" fillId="0" borderId="0" xfId="65" applyNumberFormat="1" applyFont="1" applyFill="1" applyAlignment="1" applyProtection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177" fontId="6" fillId="0" borderId="0" xfId="65" applyNumberFormat="1" applyFont="1" applyFill="1" applyAlignment="1" applyProtection="1">
      <alignment horizontal="right" vertical="center"/>
      <protection/>
    </xf>
    <xf numFmtId="0" fontId="6" fillId="0" borderId="0" xfId="65" applyFont="1" applyFill="1" applyAlignment="1">
      <alignment horizontal="left" vertical="center"/>
      <protection/>
    </xf>
    <xf numFmtId="177" fontId="6" fillId="0" borderId="15" xfId="65" applyNumberFormat="1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2" fillId="0" borderId="14" xfId="65" applyNumberFormat="1" applyFont="1" applyFill="1" applyBorder="1" applyAlignment="1" applyProtection="1">
      <alignment horizontal="center" vertical="center"/>
      <protection/>
    </xf>
    <xf numFmtId="177" fontId="2" fillId="0" borderId="10" xfId="65" applyNumberFormat="1" applyFont="1" applyFill="1" applyBorder="1" applyAlignment="1" applyProtection="1">
      <alignment horizontal="center" vertical="center"/>
      <protection/>
    </xf>
    <xf numFmtId="0" fontId="2" fillId="0" borderId="10" xfId="65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shrinkToFit="1"/>
    </xf>
    <xf numFmtId="177" fontId="2" fillId="0" borderId="13" xfId="65" applyNumberFormat="1" applyFont="1" applyFill="1" applyBorder="1" applyAlignment="1" applyProtection="1">
      <alignment horizontal="center" vertical="center"/>
      <protection/>
    </xf>
    <xf numFmtId="0" fontId="2" fillId="0" borderId="13" xfId="65" applyNumberFormat="1" applyFont="1" applyFill="1" applyBorder="1" applyAlignment="1" applyProtection="1">
      <alignment horizontal="center" vertical="center"/>
      <protection/>
    </xf>
    <xf numFmtId="49" fontId="43" fillId="0" borderId="14" xfId="35" applyNumberFormat="1" applyFont="1" applyFill="1" applyBorder="1" applyAlignment="1" applyProtection="1">
      <alignment horizontal="center" vertical="center" wrapText="1"/>
      <protection/>
    </xf>
    <xf numFmtId="49" fontId="44" fillId="0" borderId="14" xfId="35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>
      <alignment vertical="center"/>
    </xf>
    <xf numFmtId="178" fontId="45" fillId="0" borderId="14" xfId="19" applyNumberFormat="1" applyFont="1" applyFill="1" applyBorder="1" applyAlignment="1">
      <alignment vertical="center"/>
    </xf>
    <xf numFmtId="177" fontId="45" fillId="0" borderId="14" xfId="65" applyNumberFormat="1" applyFont="1" applyFill="1" applyBorder="1" applyAlignment="1" applyProtection="1">
      <alignment horizontal="center" vertical="center"/>
      <protection/>
    </xf>
    <xf numFmtId="179" fontId="45" fillId="0" borderId="14" xfId="0" applyNumberFormat="1" applyFont="1" applyFill="1" applyBorder="1" applyAlignment="1" applyProtection="1">
      <alignment horizontal="left" vertical="center"/>
      <protection locked="0"/>
    </xf>
    <xf numFmtId="179" fontId="46" fillId="0" borderId="14" xfId="0" applyNumberFormat="1" applyFont="1" applyFill="1" applyBorder="1" applyAlignment="1" applyProtection="1">
      <alignment horizontal="center" vertical="center"/>
      <protection locked="0"/>
    </xf>
    <xf numFmtId="178" fontId="46" fillId="0" borderId="14" xfId="19" applyNumberFormat="1" applyFont="1" applyFill="1" applyBorder="1" applyAlignment="1">
      <alignment vertical="center"/>
    </xf>
    <xf numFmtId="49" fontId="43" fillId="0" borderId="14" xfId="35" applyNumberFormat="1" applyFont="1" applyFill="1" applyBorder="1" applyAlignment="1">
      <alignment horizontal="center" vertical="center"/>
      <protection/>
    </xf>
    <xf numFmtId="49" fontId="44" fillId="0" borderId="14" xfId="35" applyNumberFormat="1" applyFont="1" applyFill="1" applyBorder="1" applyAlignment="1">
      <alignment horizontal="center" vertical="center"/>
      <protection/>
    </xf>
    <xf numFmtId="180" fontId="46" fillId="0" borderId="14" xfId="0" applyNumberFormat="1" applyFont="1" applyFill="1" applyBorder="1" applyAlignment="1" applyProtection="1">
      <alignment horizontal="left" vertical="center"/>
      <protection locked="0"/>
    </xf>
    <xf numFmtId="180" fontId="45" fillId="0" borderId="14" xfId="0" applyNumberFormat="1" applyFont="1" applyFill="1" applyBorder="1" applyAlignment="1" applyProtection="1">
      <alignment horizontal="left" vertical="center"/>
      <protection locked="0"/>
    </xf>
    <xf numFmtId="0" fontId="46" fillId="0" borderId="14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vertical="center"/>
    </xf>
    <xf numFmtId="177" fontId="46" fillId="0" borderId="14" xfId="65" applyNumberFormat="1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>
      <alignment horizontal="left" vertical="center"/>
    </xf>
    <xf numFmtId="0" fontId="43" fillId="0" borderId="14" xfId="35" applyFont="1" applyFill="1" applyBorder="1" applyAlignment="1">
      <alignment horizontal="center" vertical="center"/>
      <protection/>
    </xf>
    <xf numFmtId="0" fontId="44" fillId="0" borderId="14" xfId="35" applyFont="1" applyFill="1" applyBorder="1" applyAlignment="1">
      <alignment horizontal="center" vertical="center"/>
      <protection/>
    </xf>
    <xf numFmtId="178" fontId="45" fillId="0" borderId="14" xfId="65" applyNumberFormat="1" applyFont="1" applyFill="1" applyBorder="1" applyAlignment="1" applyProtection="1">
      <alignment horizontal="right" vertical="center" wrapText="1"/>
      <protection/>
    </xf>
    <xf numFmtId="0" fontId="41" fillId="0" borderId="14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49" fontId="16" fillId="0" borderId="14" xfId="35" applyNumberFormat="1" applyFont="1" applyFill="1" applyBorder="1" applyAlignment="1">
      <alignment horizontal="center" vertical="center"/>
      <protection/>
    </xf>
    <xf numFmtId="49" fontId="16" fillId="0" borderId="14" xfId="35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/>
    </xf>
    <xf numFmtId="178" fontId="2" fillId="0" borderId="14" xfId="19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49" fontId="1" fillId="0" borderId="14" xfId="35" applyNumberFormat="1" applyFont="1" applyFill="1" applyBorder="1" applyAlignment="1">
      <alignment horizontal="center" vertical="center"/>
      <protection/>
    </xf>
    <xf numFmtId="49" fontId="1" fillId="0" borderId="14" xfId="35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vertical="center"/>
    </xf>
    <xf numFmtId="178" fontId="6" fillId="0" borderId="14" xfId="19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49" fontId="17" fillId="0" borderId="14" xfId="35" applyNumberFormat="1" applyFont="1" applyFill="1" applyBorder="1" applyAlignment="1">
      <alignment horizontal="center" vertical="center"/>
      <protection/>
    </xf>
    <xf numFmtId="0" fontId="17" fillId="0" borderId="14" xfId="35" applyFont="1" applyFill="1" applyBorder="1" applyAlignment="1">
      <alignment horizontal="center" vertical="center"/>
      <protection/>
    </xf>
    <xf numFmtId="4" fontId="16" fillId="0" borderId="14" xfId="35" applyNumberFormat="1" applyFont="1" applyFill="1" applyBorder="1">
      <alignment vertical="center"/>
      <protection/>
    </xf>
    <xf numFmtId="0" fontId="1" fillId="0" borderId="0" xfId="65" applyFont="1" applyFill="1" applyAlignment="1">
      <alignment vertical="center"/>
      <protection/>
    </xf>
    <xf numFmtId="0" fontId="1" fillId="0" borderId="0" xfId="65" applyFont="1" applyFill="1" applyBorder="1" applyAlignment="1">
      <alignment vertical="center"/>
      <protection/>
    </xf>
    <xf numFmtId="0" fontId="44" fillId="0" borderId="0" xfId="65" applyFont="1" applyFill="1" applyAlignment="1">
      <alignment vertical="center"/>
      <protection/>
    </xf>
    <xf numFmtId="0" fontId="43" fillId="0" borderId="0" xfId="65" applyFont="1" applyFill="1" applyAlignment="1">
      <alignment vertical="center"/>
      <protection/>
    </xf>
    <xf numFmtId="18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" fillId="0" borderId="0" xfId="35" applyFont="1">
      <alignment vertical="center"/>
      <protection/>
    </xf>
    <xf numFmtId="0" fontId="11" fillId="0" borderId="0" xfId="35" applyAlignment="1">
      <alignment horizontal="center" vertical="center"/>
      <protection/>
    </xf>
    <xf numFmtId="0" fontId="11" fillId="0" borderId="0" xfId="35">
      <alignment vertical="center"/>
      <protection/>
    </xf>
    <xf numFmtId="0" fontId="0" fillId="0" borderId="0" xfId="35" applyFont="1" applyAlignment="1">
      <alignment horizontal="center" vertical="center"/>
      <protection/>
    </xf>
    <xf numFmtId="0" fontId="18" fillId="0" borderId="0" xfId="35" applyFont="1" applyFill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" fillId="0" borderId="0" xfId="35" applyFont="1" applyFill="1" applyAlignment="1">
      <alignment horizontal="center"/>
      <protection/>
    </xf>
    <xf numFmtId="0" fontId="2" fillId="8" borderId="0" xfId="35" applyFont="1" applyFill="1" applyAlignment="1">
      <alignment horizontal="center"/>
      <protection/>
    </xf>
    <xf numFmtId="0" fontId="2" fillId="0" borderId="0" xfId="35" applyFont="1" applyAlignment="1">
      <alignment/>
      <protection/>
    </xf>
    <xf numFmtId="0" fontId="6" fillId="0" borderId="0" xfId="35" applyFont="1" applyFill="1" applyAlignment="1">
      <alignment horizontal="left" vertical="center"/>
      <protection/>
    </xf>
    <xf numFmtId="0" fontId="2" fillId="0" borderId="0" xfId="35" applyFont="1" applyFill="1" applyAlignment="1">
      <alignment/>
      <protection/>
    </xf>
    <xf numFmtId="0" fontId="2" fillId="0" borderId="0" xfId="35" applyFont="1" applyFill="1" applyAlignment="1">
      <alignment horizontal="right" vertical="center"/>
      <protection/>
    </xf>
    <xf numFmtId="0" fontId="2" fillId="0" borderId="15" xfId="35" applyFont="1" applyFill="1" applyBorder="1" applyAlignment="1">
      <alignment vertical="center"/>
      <protection/>
    </xf>
    <xf numFmtId="0" fontId="2" fillId="0" borderId="14" xfId="35" applyNumberFormat="1" applyFont="1" applyFill="1" applyBorder="1" applyAlignment="1" applyProtection="1">
      <alignment horizontal="center" vertical="center"/>
      <protection/>
    </xf>
    <xf numFmtId="0" fontId="11" fillId="0" borderId="14" xfId="35" applyBorder="1" applyAlignment="1">
      <alignment horizontal="center" vertical="center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2" fillId="0" borderId="14" xfId="35" applyFont="1" applyFill="1" applyBorder="1" applyAlignment="1">
      <alignment horizontal="center" vertical="center"/>
      <protection/>
    </xf>
    <xf numFmtId="178" fontId="2" fillId="0" borderId="14" xfId="0" applyNumberFormat="1" applyFont="1" applyFill="1" applyBorder="1" applyAlignment="1">
      <alignment vertical="center"/>
    </xf>
    <xf numFmtId="182" fontId="1" fillId="0" borderId="14" xfId="35" applyNumberFormat="1" applyFont="1" applyFill="1" applyBorder="1" applyAlignment="1" applyProtection="1">
      <alignment horizontal="right" vertical="center" wrapText="1"/>
      <protection/>
    </xf>
    <xf numFmtId="0" fontId="1" fillId="0" borderId="14" xfId="35" applyFont="1" applyBorder="1">
      <alignment vertical="center"/>
      <protection/>
    </xf>
    <xf numFmtId="0" fontId="16" fillId="0" borderId="14" xfId="35" applyFont="1" applyFill="1" applyBorder="1" applyAlignment="1">
      <alignment horizontal="center" vertical="center"/>
      <protection/>
    </xf>
    <xf numFmtId="0" fontId="1" fillId="0" borderId="14" xfId="35" applyFont="1" applyFill="1" applyBorder="1" applyAlignment="1">
      <alignment horizontal="center" vertical="center"/>
      <protection/>
    </xf>
    <xf numFmtId="0" fontId="11" fillId="0" borderId="14" xfId="35" applyBorder="1">
      <alignment vertical="center"/>
      <protection/>
    </xf>
    <xf numFmtId="0" fontId="2" fillId="0" borderId="0" xfId="35" applyNumberFormat="1" applyFont="1" applyFill="1" applyAlignment="1" applyProtection="1">
      <alignment horizontal="right"/>
      <protection/>
    </xf>
    <xf numFmtId="0" fontId="6" fillId="0" borderId="15" xfId="35" applyFont="1" applyFill="1" applyBorder="1" applyAlignment="1">
      <alignment horizontal="right" vertical="center"/>
      <protection/>
    </xf>
    <xf numFmtId="182" fontId="1" fillId="0" borderId="14" xfId="35" applyNumberFormat="1" applyFont="1" applyFill="1" applyBorder="1" applyAlignment="1">
      <alignment horizontal="right" vertical="center" wrapText="1"/>
      <protection/>
    </xf>
    <xf numFmtId="0" fontId="1" fillId="8" borderId="14" xfId="35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64" applyFont="1">
      <alignment/>
      <protection/>
    </xf>
    <xf numFmtId="0" fontId="11" fillId="0" borderId="0" xfId="64">
      <alignment/>
      <protection/>
    </xf>
    <xf numFmtId="0" fontId="6" fillId="0" borderId="0" xfId="64" applyFont="1" applyFill="1" applyAlignment="1">
      <alignment vertical="center"/>
      <protection/>
    </xf>
    <xf numFmtId="177" fontId="6" fillId="0" borderId="0" xfId="64" applyNumberFormat="1" applyFont="1" applyFill="1" applyAlignment="1">
      <alignment vertical="center"/>
      <protection/>
    </xf>
    <xf numFmtId="0" fontId="12" fillId="0" borderId="0" xfId="64" applyNumberFormat="1" applyFont="1" applyFill="1" applyAlignment="1" applyProtection="1">
      <alignment horizontal="center" vertical="center"/>
      <protection/>
    </xf>
    <xf numFmtId="0" fontId="5" fillId="0" borderId="0" xfId="64" applyNumberFormat="1" applyFont="1" applyFill="1" applyAlignment="1" applyProtection="1">
      <alignment horizontal="center" vertical="center"/>
      <protection/>
    </xf>
    <xf numFmtId="0" fontId="6" fillId="0" borderId="0" xfId="64" applyFont="1" applyFill="1" applyAlignment="1">
      <alignment horizontal="center" vertical="center"/>
      <protection/>
    </xf>
    <xf numFmtId="177" fontId="6" fillId="0" borderId="0" xfId="64" applyNumberFormat="1" applyFont="1" applyFill="1" applyAlignment="1" applyProtection="1">
      <alignment horizontal="right" vertical="center"/>
      <protection/>
    </xf>
    <xf numFmtId="0" fontId="1" fillId="0" borderId="0" xfId="64" applyFont="1" applyFill="1" applyAlignment="1">
      <alignment vertical="center"/>
      <protection/>
    </xf>
    <xf numFmtId="0" fontId="6" fillId="0" borderId="15" xfId="64" applyFont="1" applyFill="1" applyBorder="1" applyAlignment="1">
      <alignment horizontal="left" vertical="center"/>
      <protection/>
    </xf>
    <xf numFmtId="177" fontId="6" fillId="0" borderId="15" xfId="64" applyNumberFormat="1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1" fillId="0" borderId="0" xfId="64" applyFont="1" applyFill="1" applyBorder="1" applyAlignment="1">
      <alignment vertical="center"/>
      <protection/>
    </xf>
    <xf numFmtId="0" fontId="2" fillId="0" borderId="14" xfId="64" applyNumberFormat="1" applyFont="1" applyFill="1" applyBorder="1" applyAlignment="1" applyProtection="1">
      <alignment horizontal="centerContinuous" vertical="center"/>
      <protection/>
    </xf>
    <xf numFmtId="0" fontId="6" fillId="0" borderId="14" xfId="64" applyNumberFormat="1" applyFont="1" applyFill="1" applyBorder="1" applyAlignment="1" applyProtection="1">
      <alignment horizontal="centerContinuous" vertical="center"/>
      <protection/>
    </xf>
    <xf numFmtId="0" fontId="2" fillId="0" borderId="14" xfId="64" applyNumberFormat="1" applyFont="1" applyFill="1" applyBorder="1" applyAlignment="1" applyProtection="1">
      <alignment horizontal="center" vertical="center"/>
      <protection/>
    </xf>
    <xf numFmtId="177" fontId="2" fillId="0" borderId="10" xfId="64" applyNumberFormat="1" applyFont="1" applyFill="1" applyBorder="1" applyAlignment="1" applyProtection="1">
      <alignment horizontal="center" vertical="center"/>
      <protection/>
    </xf>
    <xf numFmtId="177" fontId="6" fillId="0" borderId="14" xfId="64" applyNumberFormat="1" applyFont="1" applyFill="1" applyBorder="1" applyAlignment="1" applyProtection="1">
      <alignment horizontal="center" vertical="center"/>
      <protection/>
    </xf>
    <xf numFmtId="49" fontId="6" fillId="0" borderId="11" xfId="64" applyNumberFormat="1" applyFont="1" applyFill="1" applyBorder="1" applyAlignment="1" applyProtection="1">
      <alignment vertical="center"/>
      <protection/>
    </xf>
    <xf numFmtId="4" fontId="2" fillId="0" borderId="14" xfId="64" applyNumberFormat="1" applyFont="1" applyFill="1" applyBorder="1" applyAlignment="1" applyProtection="1">
      <alignment horizontal="right" vertical="center" wrapText="1"/>
      <protection/>
    </xf>
    <xf numFmtId="4" fontId="6" fillId="0" borderId="13" xfId="64" applyNumberFormat="1" applyFont="1" applyFill="1" applyBorder="1" applyAlignment="1" applyProtection="1">
      <alignment horizontal="right" vertical="center" wrapText="1"/>
      <protection/>
    </xf>
    <xf numFmtId="49" fontId="6" fillId="0" borderId="16" xfId="64" applyNumberFormat="1" applyFont="1" applyFill="1" applyBorder="1" applyAlignment="1" applyProtection="1">
      <alignment vertical="center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49" fontId="6" fillId="0" borderId="14" xfId="64" applyNumberFormat="1" applyFont="1" applyFill="1" applyBorder="1" applyAlignment="1" applyProtection="1">
      <alignment vertical="center"/>
      <protection/>
    </xf>
    <xf numFmtId="4" fontId="6" fillId="0" borderId="14" xfId="64" applyNumberFormat="1" applyFont="1" applyFill="1" applyBorder="1" applyAlignment="1" applyProtection="1">
      <alignment horizontal="right" vertical="center" wrapText="1"/>
      <protection/>
    </xf>
    <xf numFmtId="0" fontId="45" fillId="0" borderId="10" xfId="0" applyFont="1" applyFill="1" applyBorder="1" applyAlignment="1">
      <alignment horizontal="left" vertical="center"/>
    </xf>
    <xf numFmtId="178" fontId="2" fillId="0" borderId="14" xfId="19" applyNumberFormat="1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left" vertical="center"/>
    </xf>
    <xf numFmtId="49" fontId="2" fillId="0" borderId="14" xfId="64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0.25">
      <c r="A3" s="160" t="s">
        <v>0</v>
      </c>
      <c r="B3" s="160"/>
    </row>
    <row r="10" spans="1:13" ht="111" customHeight="1">
      <c r="A10" s="161" t="s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</sheetData>
  <sheetProtection/>
  <mergeCells count="2">
    <mergeCell ref="A3:B3"/>
    <mergeCell ref="A10:M1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1">
      <selection activeCell="C10" sqref="C10:C11"/>
    </sheetView>
  </sheetViews>
  <sheetFormatPr defaultColWidth="9.00390625" defaultRowHeight="14.25"/>
  <cols>
    <col min="1" max="1" width="45.25390625" style="0" customWidth="1"/>
    <col min="2" max="2" width="20.50390625" style="0" customWidth="1"/>
    <col min="3" max="3" width="29.25390625" style="0" customWidth="1"/>
    <col min="4" max="4" width="19.50390625" style="130" customWidth="1"/>
  </cols>
  <sheetData>
    <row r="1" spans="1:21" ht="14.25">
      <c r="A1" s="131" t="s">
        <v>2</v>
      </c>
      <c r="B1" s="132"/>
      <c r="C1" s="133"/>
      <c r="D1" s="134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27">
      <c r="A2" s="135" t="s">
        <v>3</v>
      </c>
      <c r="B2" s="135"/>
      <c r="C2" s="135"/>
      <c r="D2" s="136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14.25">
      <c r="A3" s="137"/>
      <c r="B3" s="137"/>
      <c r="C3" s="137"/>
      <c r="D3" s="138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4.25">
      <c r="A4" s="140" t="s">
        <v>4</v>
      </c>
      <c r="B4" s="141"/>
      <c r="C4" s="142"/>
      <c r="D4" s="138" t="s">
        <v>5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23.25" customHeight="1">
      <c r="A5" s="144" t="s">
        <v>6</v>
      </c>
      <c r="B5" s="144"/>
      <c r="C5" s="144" t="s">
        <v>7</v>
      </c>
      <c r="D5" s="145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ht="23.25" customHeight="1">
      <c r="A6" s="146" t="s">
        <v>8</v>
      </c>
      <c r="B6" s="147" t="s">
        <v>9</v>
      </c>
      <c r="C6" s="146" t="s">
        <v>8</v>
      </c>
      <c r="D6" s="148" t="s">
        <v>9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7" spans="1:21" ht="23.25" customHeight="1">
      <c r="A7" s="149" t="s">
        <v>10</v>
      </c>
      <c r="B7" s="150">
        <f>'支出预算表'!E62</f>
        <v>14005</v>
      </c>
      <c r="C7" s="63" t="s">
        <v>11</v>
      </c>
      <c r="D7" s="85">
        <v>771.7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</row>
    <row r="8" spans="1:21" ht="23.25" customHeight="1">
      <c r="A8" s="149" t="s">
        <v>12</v>
      </c>
      <c r="B8" s="151"/>
      <c r="C8" s="66" t="s">
        <v>13</v>
      </c>
      <c r="D8" s="90">
        <v>771.7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23.25" customHeight="1">
      <c r="A9" s="152" t="s">
        <v>14</v>
      </c>
      <c r="B9" s="153"/>
      <c r="C9" s="67" t="s">
        <v>15</v>
      </c>
      <c r="D9" s="90">
        <v>771.7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1:21" ht="23.25" customHeight="1">
      <c r="A10" s="154" t="s">
        <v>16</v>
      </c>
      <c r="B10" s="155"/>
      <c r="C10" s="156" t="s">
        <v>17</v>
      </c>
      <c r="D10" s="157">
        <v>54.05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ht="23.25" customHeight="1">
      <c r="A11" s="154" t="s">
        <v>18</v>
      </c>
      <c r="B11" s="155"/>
      <c r="C11" s="158"/>
      <c r="D11" s="157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</row>
    <row r="12" spans="1:21" ht="23.25" customHeight="1" hidden="1">
      <c r="A12" s="154"/>
      <c r="B12" s="155"/>
      <c r="C12" s="71"/>
      <c r="D12" s="90">
        <v>17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</row>
    <row r="13" spans="1:21" ht="23.25" customHeight="1" hidden="1">
      <c r="A13" s="154"/>
      <c r="B13" s="155"/>
      <c r="C13" s="72"/>
      <c r="D13" s="90">
        <v>10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 ht="23.25" customHeight="1" hidden="1">
      <c r="A14" s="154"/>
      <c r="B14" s="155"/>
      <c r="C14" s="71"/>
      <c r="D14" s="90">
        <v>10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</row>
    <row r="15" spans="1:21" ht="23.25" customHeight="1" hidden="1">
      <c r="A15" s="154"/>
      <c r="B15" s="155"/>
      <c r="C15" s="72"/>
      <c r="D15" s="90">
        <v>27.05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</row>
    <row r="16" spans="1:21" ht="23.25" customHeight="1" hidden="1">
      <c r="A16" s="154"/>
      <c r="B16" s="155"/>
      <c r="C16" s="73"/>
      <c r="D16" s="90">
        <v>4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ht="23.25" customHeight="1" hidden="1">
      <c r="A17" s="154"/>
      <c r="B17" s="155"/>
      <c r="C17" s="71"/>
      <c r="D17" s="90">
        <v>23.05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</row>
    <row r="18" spans="1:21" ht="23.25" customHeight="1">
      <c r="A18" s="154"/>
      <c r="B18" s="155"/>
      <c r="C18" s="63" t="s">
        <v>19</v>
      </c>
      <c r="D18" s="85">
        <v>161.18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</row>
    <row r="19" spans="1:21" ht="23.25" customHeight="1">
      <c r="A19" s="154"/>
      <c r="B19" s="155"/>
      <c r="C19" s="63" t="s">
        <v>20</v>
      </c>
      <c r="D19" s="90">
        <v>161.18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</row>
    <row r="20" spans="1:21" ht="23.25" customHeight="1">
      <c r="A20" s="154"/>
      <c r="B20" s="155"/>
      <c r="C20" s="74" t="s">
        <v>21</v>
      </c>
      <c r="D20" s="90">
        <v>18.14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1" ht="23.25" customHeight="1">
      <c r="A21" s="154"/>
      <c r="B21" s="155"/>
      <c r="C21" s="74" t="s">
        <v>22</v>
      </c>
      <c r="D21" s="90">
        <v>103.04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</row>
    <row r="22" spans="1:21" ht="23.25" customHeight="1">
      <c r="A22" s="154"/>
      <c r="B22" s="155"/>
      <c r="C22" s="73" t="s">
        <v>23</v>
      </c>
      <c r="D22" s="90">
        <v>40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1:21" ht="23.25" customHeight="1">
      <c r="A23" s="154"/>
      <c r="B23" s="155"/>
      <c r="C23" s="63" t="s">
        <v>24</v>
      </c>
      <c r="D23" s="85">
        <v>49.95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1:21" ht="23.25" customHeight="1">
      <c r="A24" s="154"/>
      <c r="B24" s="155"/>
      <c r="C24" s="63" t="s">
        <v>25</v>
      </c>
      <c r="D24" s="90">
        <v>49.95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1" ht="23.25" customHeight="1">
      <c r="A25" s="154"/>
      <c r="B25" s="155"/>
      <c r="C25" s="74" t="s">
        <v>26</v>
      </c>
      <c r="D25" s="90">
        <v>16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:21" ht="23.25" customHeight="1">
      <c r="A26" s="154"/>
      <c r="B26" s="155"/>
      <c r="C26" s="74" t="s">
        <v>27</v>
      </c>
      <c r="D26" s="90">
        <v>33.95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</row>
    <row r="27" spans="1:21" ht="23.25" customHeight="1">
      <c r="A27" s="154"/>
      <c r="B27" s="155"/>
      <c r="C27" s="63" t="s">
        <v>28</v>
      </c>
      <c r="D27" s="85">
        <v>766.2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</row>
    <row r="28" spans="1:21" ht="23.25" customHeight="1">
      <c r="A28" s="154"/>
      <c r="B28" s="155"/>
      <c r="C28" s="63" t="s">
        <v>29</v>
      </c>
      <c r="D28" s="90">
        <v>353.2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</row>
    <row r="29" spans="1:21" ht="23.25" customHeight="1">
      <c r="A29" s="154"/>
      <c r="B29" s="155"/>
      <c r="C29" s="74" t="s">
        <v>30</v>
      </c>
      <c r="D29" s="90">
        <v>353.2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ht="23.25" customHeight="1">
      <c r="A30" s="154"/>
      <c r="B30" s="155"/>
      <c r="C30" s="76" t="s">
        <v>31</v>
      </c>
      <c r="D30" s="90">
        <v>76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ht="23.25" customHeight="1">
      <c r="A31" s="154"/>
      <c r="B31" s="155"/>
      <c r="C31" s="74" t="s">
        <v>32</v>
      </c>
      <c r="D31" s="90">
        <v>6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ht="23.25" customHeight="1">
      <c r="A32" s="154"/>
      <c r="B32" s="155"/>
      <c r="C32" s="74" t="s">
        <v>33</v>
      </c>
      <c r="D32" s="90">
        <v>70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ht="23.25" customHeight="1">
      <c r="A33" s="154"/>
      <c r="B33" s="155"/>
      <c r="C33" s="63" t="s">
        <v>34</v>
      </c>
      <c r="D33" s="90">
        <v>67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ht="23.25" customHeight="1">
      <c r="A34" s="154"/>
      <c r="B34" s="155"/>
      <c r="C34" s="74" t="s">
        <v>35</v>
      </c>
      <c r="D34" s="90">
        <v>45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ht="23.25" customHeight="1">
      <c r="A35" s="154"/>
      <c r="B35" s="155"/>
      <c r="C35" s="74" t="s">
        <v>36</v>
      </c>
      <c r="D35" s="90">
        <v>22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ht="23.25" customHeight="1">
      <c r="A36" s="154"/>
      <c r="B36" s="155"/>
      <c r="C36" s="63" t="s">
        <v>37</v>
      </c>
      <c r="D36" s="90">
        <v>270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ht="23.25" customHeight="1">
      <c r="A37" s="154"/>
      <c r="B37" s="155"/>
      <c r="C37" s="74" t="s">
        <v>38</v>
      </c>
      <c r="D37" s="90">
        <v>270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ht="23.25" customHeight="1">
      <c r="A38" s="154"/>
      <c r="B38" s="155"/>
      <c r="C38" s="63" t="s">
        <v>39</v>
      </c>
      <c r="D38" s="85">
        <v>378.92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:21" ht="23.25" customHeight="1">
      <c r="A39" s="154"/>
      <c r="B39" s="155"/>
      <c r="C39" s="63" t="s">
        <v>40</v>
      </c>
      <c r="D39" s="90">
        <v>265.92</v>
      </c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ht="23.25" customHeight="1">
      <c r="A40" s="154"/>
      <c r="B40" s="155"/>
      <c r="C40" s="74" t="s">
        <v>41</v>
      </c>
      <c r="D40" s="90">
        <v>265.92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ht="23.25" customHeight="1">
      <c r="A41" s="154"/>
      <c r="B41" s="155"/>
      <c r="C41" s="63" t="s">
        <v>42</v>
      </c>
      <c r="D41" s="90">
        <v>61</v>
      </c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1" ht="23.25" customHeight="1">
      <c r="A42" s="154"/>
      <c r="B42" s="155"/>
      <c r="C42" s="74" t="s">
        <v>43</v>
      </c>
      <c r="D42" s="90">
        <v>61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ht="23.25" customHeight="1">
      <c r="A43" s="154"/>
      <c r="B43" s="155"/>
      <c r="C43" s="63" t="s">
        <v>44</v>
      </c>
      <c r="D43" s="90">
        <v>52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1" ht="23.25" customHeight="1">
      <c r="A44" s="154"/>
      <c r="B44" s="155"/>
      <c r="C44" s="74" t="s">
        <v>45</v>
      </c>
      <c r="D44" s="90">
        <v>52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ht="23.25" customHeight="1">
      <c r="A45" s="154"/>
      <c r="B45" s="155"/>
      <c r="C45" s="63" t="s">
        <v>46</v>
      </c>
      <c r="D45" s="85">
        <v>9545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1" ht="23.25" customHeight="1">
      <c r="A46" s="154"/>
      <c r="B46" s="155"/>
      <c r="C46" s="63" t="s">
        <v>47</v>
      </c>
      <c r="D46" s="90">
        <v>9545</v>
      </c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ht="23.25" customHeight="1">
      <c r="A47" s="154"/>
      <c r="B47" s="155"/>
      <c r="C47" s="74" t="s">
        <v>48</v>
      </c>
      <c r="D47" s="90">
        <v>9545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1" ht="23.25" customHeight="1">
      <c r="A48" s="154"/>
      <c r="B48" s="155"/>
      <c r="C48" s="63" t="s">
        <v>49</v>
      </c>
      <c r="D48" s="85">
        <v>474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1" ht="23.25" customHeight="1">
      <c r="A49" s="154"/>
      <c r="B49" s="155"/>
      <c r="C49" s="63" t="s">
        <v>50</v>
      </c>
      <c r="D49" s="90">
        <v>258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ht="23.25" customHeight="1">
      <c r="A50" s="154"/>
      <c r="B50" s="155"/>
      <c r="C50" s="74" t="s">
        <v>51</v>
      </c>
      <c r="D50" s="90">
        <v>258</v>
      </c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1:21" ht="23.25" customHeight="1">
      <c r="A51" s="154"/>
      <c r="B51" s="155"/>
      <c r="C51" s="63" t="s">
        <v>52</v>
      </c>
      <c r="D51" s="90">
        <v>216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ht="23.25" customHeight="1">
      <c r="A52" s="154"/>
      <c r="B52" s="155"/>
      <c r="C52" s="74" t="s">
        <v>53</v>
      </c>
      <c r="D52" s="90">
        <v>216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ht="23.25" customHeight="1">
      <c r="A53" s="154"/>
      <c r="B53" s="155"/>
      <c r="C53" s="63" t="s">
        <v>54</v>
      </c>
      <c r="D53" s="85">
        <v>1714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ht="23.25" customHeight="1">
      <c r="A54" s="154"/>
      <c r="B54" s="155"/>
      <c r="C54" s="63" t="s">
        <v>55</v>
      </c>
      <c r="D54" s="90">
        <v>1609</v>
      </c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ht="23.25" customHeight="1">
      <c r="A55" s="154"/>
      <c r="B55" s="155"/>
      <c r="C55" s="74" t="s">
        <v>56</v>
      </c>
      <c r="D55" s="90">
        <v>1609</v>
      </c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1:21" ht="23.25" customHeight="1">
      <c r="A56" s="154"/>
      <c r="B56" s="155"/>
      <c r="C56" s="84" t="s">
        <v>57</v>
      </c>
      <c r="D56" s="90">
        <v>105</v>
      </c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ht="23.25" customHeight="1">
      <c r="A57" s="154"/>
      <c r="B57" s="155"/>
      <c r="C57" s="89" t="s">
        <v>58</v>
      </c>
      <c r="D57" s="90">
        <v>105</v>
      </c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1:21" ht="23.25" customHeight="1">
      <c r="A58" s="154"/>
      <c r="B58" s="155"/>
      <c r="C58" s="92" t="s">
        <v>59</v>
      </c>
      <c r="D58" s="85">
        <v>90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1" ht="23.25" customHeight="1">
      <c r="A59" s="154"/>
      <c r="B59" s="155"/>
      <c r="C59" s="92" t="s">
        <v>60</v>
      </c>
      <c r="D59" s="90">
        <v>90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1:21" ht="23.25" customHeight="1">
      <c r="A60" s="149"/>
      <c r="B60" s="151"/>
      <c r="C60" s="89" t="s">
        <v>61</v>
      </c>
      <c r="D60" s="90">
        <v>90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1:4" ht="23.25" customHeight="1">
      <c r="A61" s="159" t="s">
        <v>62</v>
      </c>
      <c r="B61" s="95">
        <f>B7+B8+B9+B10+B11</f>
        <v>14005</v>
      </c>
      <c r="C61" s="159" t="s">
        <v>63</v>
      </c>
      <c r="D61" s="95">
        <f>D7+D10+D18+D23+D27+D38+D45+D48+D53+D58</f>
        <v>14005</v>
      </c>
    </row>
  </sheetData>
  <sheetProtection/>
  <mergeCells count="3">
    <mergeCell ref="A2:D2"/>
    <mergeCell ref="C10:C11"/>
    <mergeCell ref="D10:D11"/>
  </mergeCells>
  <printOptions horizontalCentered="1"/>
  <pageMargins left="0.64" right="0.75" top="0.52" bottom="0.7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2">
      <selection activeCell="D11" sqref="D11"/>
    </sheetView>
  </sheetViews>
  <sheetFormatPr defaultColWidth="6.875" defaultRowHeight="12.75" customHeight="1"/>
  <cols>
    <col min="1" max="3" width="5.125" style="103" customWidth="1"/>
    <col min="4" max="4" width="22.625" style="104" customWidth="1"/>
    <col min="5" max="5" width="11.875" style="104" customWidth="1"/>
    <col min="6" max="6" width="13.625" style="104" customWidth="1"/>
    <col min="7" max="7" width="15.625" style="104" customWidth="1"/>
    <col min="8" max="8" width="13.625" style="104" customWidth="1"/>
    <col min="9" max="9" width="13.00390625" style="104" customWidth="1"/>
    <col min="10" max="10" width="11.875" style="104" customWidth="1"/>
    <col min="11" max="215" width="6.875" style="104" customWidth="1"/>
    <col min="216" max="16384" width="6.875" style="104" customWidth="1"/>
  </cols>
  <sheetData>
    <row r="1" spans="1:2" ht="24.75" customHeight="1">
      <c r="A1" s="105" t="s">
        <v>64</v>
      </c>
      <c r="B1" s="105"/>
    </row>
    <row r="2" spans="1:10" ht="27.75" customHeight="1">
      <c r="A2" s="106" t="s">
        <v>65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6.5" customHeight="1">
      <c r="A3" s="108"/>
      <c r="B3" s="108"/>
      <c r="C3" s="108"/>
      <c r="D3" s="108"/>
      <c r="E3" s="109"/>
      <c r="F3" s="109"/>
      <c r="G3" s="110"/>
      <c r="H3" s="110"/>
      <c r="I3" s="110"/>
      <c r="J3" s="126"/>
    </row>
    <row r="4" spans="1:10" ht="16.5" customHeight="1">
      <c r="A4" s="111" t="s">
        <v>4</v>
      </c>
      <c r="B4" s="111"/>
      <c r="C4" s="111"/>
      <c r="D4" s="111"/>
      <c r="E4" s="111"/>
      <c r="F4" s="112"/>
      <c r="G4" s="113"/>
      <c r="H4" s="114"/>
      <c r="I4" s="114"/>
      <c r="J4" s="127" t="s">
        <v>66</v>
      </c>
    </row>
    <row r="5" spans="1:10" ht="27" customHeight="1">
      <c r="A5" s="115" t="s">
        <v>67</v>
      </c>
      <c r="B5" s="116"/>
      <c r="C5" s="116"/>
      <c r="D5" s="117" t="s">
        <v>68</v>
      </c>
      <c r="E5" s="117" t="s">
        <v>69</v>
      </c>
      <c r="F5" s="117" t="s">
        <v>70</v>
      </c>
      <c r="G5" s="117" t="s">
        <v>71</v>
      </c>
      <c r="H5" s="117" t="s">
        <v>72</v>
      </c>
      <c r="I5" s="117" t="s">
        <v>73</v>
      </c>
      <c r="J5" s="117" t="s">
        <v>74</v>
      </c>
    </row>
    <row r="6" spans="1:10" ht="12" customHeight="1" hidden="1">
      <c r="A6" s="115"/>
      <c r="B6" s="116"/>
      <c r="C6" s="116"/>
      <c r="D6" s="117"/>
      <c r="E6" s="118"/>
      <c r="F6" s="117"/>
      <c r="G6" s="117"/>
      <c r="H6" s="117"/>
      <c r="I6" s="117"/>
      <c r="J6" s="117"/>
    </row>
    <row r="7" spans="1:10" ht="25.5" customHeight="1">
      <c r="A7" s="119" t="s">
        <v>75</v>
      </c>
      <c r="B7" s="119" t="s">
        <v>76</v>
      </c>
      <c r="C7" s="119" t="s">
        <v>77</v>
      </c>
      <c r="D7" s="117"/>
      <c r="E7" s="118"/>
      <c r="F7" s="117"/>
      <c r="G7" s="117"/>
      <c r="H7" s="117"/>
      <c r="I7" s="117"/>
      <c r="J7" s="117"/>
    </row>
    <row r="8" spans="1:10" s="102" customFormat="1" ht="29.25" customHeight="1">
      <c r="A8" s="83" t="s">
        <v>78</v>
      </c>
      <c r="B8" s="88"/>
      <c r="C8" s="88"/>
      <c r="D8" s="63" t="s">
        <v>11</v>
      </c>
      <c r="E8" s="120">
        <f>F8+G8+H8+I8+J8</f>
        <v>771.7</v>
      </c>
      <c r="F8" s="85">
        <v>771.7</v>
      </c>
      <c r="G8" s="121"/>
      <c r="H8" s="121"/>
      <c r="I8" s="121"/>
      <c r="J8" s="128"/>
    </row>
    <row r="9" spans="1:10" s="102" customFormat="1" ht="29.25" customHeight="1">
      <c r="A9" s="83" t="s">
        <v>78</v>
      </c>
      <c r="B9" s="83" t="s">
        <v>79</v>
      </c>
      <c r="C9" s="83"/>
      <c r="D9" s="66" t="s">
        <v>13</v>
      </c>
      <c r="E9" s="120">
        <f aca="true" t="shared" si="0" ref="E9:E72">F9+G9+H9+I9+J9</f>
        <v>771.7</v>
      </c>
      <c r="F9" s="85">
        <v>771.7</v>
      </c>
      <c r="G9" s="121"/>
      <c r="H9" s="121"/>
      <c r="I9" s="121"/>
      <c r="J9" s="128"/>
    </row>
    <row r="10" spans="1:10" s="102" customFormat="1" ht="29.25" customHeight="1">
      <c r="A10" s="88" t="s">
        <v>78</v>
      </c>
      <c r="B10" s="88" t="s">
        <v>79</v>
      </c>
      <c r="C10" s="88" t="s">
        <v>80</v>
      </c>
      <c r="D10" s="67" t="s">
        <v>15</v>
      </c>
      <c r="E10" s="120">
        <f t="shared" si="0"/>
        <v>771.7</v>
      </c>
      <c r="F10" s="90">
        <v>771.7</v>
      </c>
      <c r="G10" s="121"/>
      <c r="H10" s="121"/>
      <c r="I10" s="121"/>
      <c r="J10" s="128"/>
    </row>
    <row r="11" spans="1:10" s="102" customFormat="1" ht="29.25" customHeight="1">
      <c r="A11" s="88"/>
      <c r="B11" s="88"/>
      <c r="C11" s="88"/>
      <c r="D11" s="63" t="s">
        <v>17</v>
      </c>
      <c r="E11" s="120">
        <f t="shared" si="0"/>
        <v>54.05</v>
      </c>
      <c r="F11" s="90">
        <v>54.05</v>
      </c>
      <c r="G11" s="121"/>
      <c r="H11" s="121"/>
      <c r="I11" s="121"/>
      <c r="J11" s="128"/>
    </row>
    <row r="12" spans="1:10" s="102" customFormat="1" ht="29.25" customHeight="1" hidden="1">
      <c r="A12" s="88"/>
      <c r="B12" s="88"/>
      <c r="C12" s="88"/>
      <c r="D12" s="66"/>
      <c r="E12" s="120">
        <f t="shared" si="0"/>
        <v>17</v>
      </c>
      <c r="F12" s="90">
        <v>17</v>
      </c>
      <c r="G12" s="121"/>
      <c r="H12" s="121"/>
      <c r="I12" s="121"/>
      <c r="J12" s="128"/>
    </row>
    <row r="13" spans="1:10" s="102" customFormat="1" ht="29.25" customHeight="1" hidden="1">
      <c r="A13" s="88"/>
      <c r="B13" s="88"/>
      <c r="C13" s="88"/>
      <c r="D13" s="71"/>
      <c r="E13" s="120">
        <f t="shared" si="0"/>
        <v>17</v>
      </c>
      <c r="F13" s="90">
        <v>17</v>
      </c>
      <c r="G13" s="121"/>
      <c r="H13" s="121"/>
      <c r="I13" s="121"/>
      <c r="J13" s="128"/>
    </row>
    <row r="14" spans="1:10" s="102" customFormat="1" ht="29.25" customHeight="1" hidden="1">
      <c r="A14" s="83"/>
      <c r="B14" s="83"/>
      <c r="C14" s="83"/>
      <c r="D14" s="72"/>
      <c r="E14" s="120">
        <f t="shared" si="0"/>
        <v>10</v>
      </c>
      <c r="F14" s="85">
        <v>10</v>
      </c>
      <c r="G14" s="121"/>
      <c r="H14" s="121"/>
      <c r="I14" s="121"/>
      <c r="J14" s="128"/>
    </row>
    <row r="15" spans="1:10" s="102" customFormat="1" ht="29.25" customHeight="1" hidden="1">
      <c r="A15" s="88"/>
      <c r="B15" s="88"/>
      <c r="C15" s="88"/>
      <c r="D15" s="71"/>
      <c r="E15" s="120">
        <f t="shared" si="0"/>
        <v>10</v>
      </c>
      <c r="F15" s="90">
        <v>10</v>
      </c>
      <c r="G15" s="121"/>
      <c r="H15" s="121"/>
      <c r="I15" s="121"/>
      <c r="J15" s="128"/>
    </row>
    <row r="16" spans="1:10" s="102" customFormat="1" ht="29.25" customHeight="1" hidden="1">
      <c r="A16" s="88"/>
      <c r="B16" s="88"/>
      <c r="C16" s="88"/>
      <c r="D16" s="72"/>
      <c r="E16" s="120">
        <f t="shared" si="0"/>
        <v>27.05</v>
      </c>
      <c r="F16" s="90">
        <v>27.05</v>
      </c>
      <c r="G16" s="121"/>
      <c r="H16" s="121"/>
      <c r="I16" s="121"/>
      <c r="J16" s="128"/>
    </row>
    <row r="17" spans="1:10" s="102" customFormat="1" ht="29.25" customHeight="1" hidden="1">
      <c r="A17" s="88"/>
      <c r="B17" s="88"/>
      <c r="C17" s="88"/>
      <c r="D17" s="73"/>
      <c r="E17" s="120">
        <f t="shared" si="0"/>
        <v>4</v>
      </c>
      <c r="F17" s="90">
        <v>4</v>
      </c>
      <c r="G17" s="121"/>
      <c r="H17" s="121"/>
      <c r="I17" s="121"/>
      <c r="J17" s="128"/>
    </row>
    <row r="18" spans="1:10" s="102" customFormat="1" ht="29.25" customHeight="1" hidden="1">
      <c r="A18" s="83"/>
      <c r="B18" s="83"/>
      <c r="C18" s="83"/>
      <c r="D18" s="71"/>
      <c r="E18" s="120">
        <f t="shared" si="0"/>
        <v>23.05</v>
      </c>
      <c r="F18" s="85">
        <v>23.05</v>
      </c>
      <c r="G18" s="122"/>
      <c r="H18" s="122"/>
      <c r="I18" s="122"/>
      <c r="J18" s="129"/>
    </row>
    <row r="19" spans="1:10" s="102" customFormat="1" ht="29.25" customHeight="1">
      <c r="A19" s="88" t="s">
        <v>78</v>
      </c>
      <c r="B19" s="88" t="s">
        <v>81</v>
      </c>
      <c r="C19" s="88" t="s">
        <v>82</v>
      </c>
      <c r="D19" s="63" t="s">
        <v>19</v>
      </c>
      <c r="E19" s="120">
        <f t="shared" si="0"/>
        <v>161.18</v>
      </c>
      <c r="F19" s="90">
        <v>161.18</v>
      </c>
      <c r="G19" s="122"/>
      <c r="H19" s="122"/>
      <c r="I19" s="122"/>
      <c r="J19" s="129"/>
    </row>
    <row r="20" spans="1:10" s="102" customFormat="1" ht="29.25" customHeight="1">
      <c r="A20" s="88" t="s">
        <v>78</v>
      </c>
      <c r="B20" s="88" t="s">
        <v>82</v>
      </c>
      <c r="C20" s="88" t="s">
        <v>83</v>
      </c>
      <c r="D20" s="63" t="s">
        <v>20</v>
      </c>
      <c r="E20" s="120">
        <f t="shared" si="0"/>
        <v>161.18</v>
      </c>
      <c r="F20" s="90">
        <v>161.18</v>
      </c>
      <c r="G20" s="122"/>
      <c r="H20" s="122"/>
      <c r="I20" s="122"/>
      <c r="J20" s="129"/>
    </row>
    <row r="21" spans="1:10" s="102" customFormat="1" ht="29.25" customHeight="1">
      <c r="A21" s="83" t="s">
        <v>78</v>
      </c>
      <c r="B21" s="83" t="s">
        <v>82</v>
      </c>
      <c r="C21" s="83"/>
      <c r="D21" s="74" t="s">
        <v>21</v>
      </c>
      <c r="E21" s="120">
        <f t="shared" si="0"/>
        <v>18.14</v>
      </c>
      <c r="F21" s="85">
        <v>18.14</v>
      </c>
      <c r="G21" s="122"/>
      <c r="H21" s="122"/>
      <c r="I21" s="122"/>
      <c r="J21" s="122"/>
    </row>
    <row r="22" spans="1:10" s="102" customFormat="1" ht="29.25" customHeight="1">
      <c r="A22" s="88" t="s">
        <v>78</v>
      </c>
      <c r="B22" s="88" t="s">
        <v>82</v>
      </c>
      <c r="C22" s="88" t="s">
        <v>80</v>
      </c>
      <c r="D22" s="74" t="s">
        <v>22</v>
      </c>
      <c r="E22" s="120">
        <f t="shared" si="0"/>
        <v>103.03999999999999</v>
      </c>
      <c r="F22" s="90">
        <v>103.04</v>
      </c>
      <c r="G22" s="122"/>
      <c r="H22" s="122"/>
      <c r="I22" s="122"/>
      <c r="J22" s="122"/>
    </row>
    <row r="23" spans="1:10" s="102" customFormat="1" ht="29.25" customHeight="1">
      <c r="A23" s="88" t="s">
        <v>78</v>
      </c>
      <c r="B23" s="88" t="s">
        <v>82</v>
      </c>
      <c r="C23" s="88" t="s">
        <v>84</v>
      </c>
      <c r="D23" s="73" t="s">
        <v>23</v>
      </c>
      <c r="E23" s="120">
        <f t="shared" si="0"/>
        <v>40</v>
      </c>
      <c r="F23" s="90">
        <v>40</v>
      </c>
      <c r="G23" s="122"/>
      <c r="H23" s="122"/>
      <c r="I23" s="122"/>
      <c r="J23" s="122"/>
    </row>
    <row r="24" spans="1:10" s="102" customFormat="1" ht="29.25" customHeight="1">
      <c r="A24" s="83" t="s">
        <v>78</v>
      </c>
      <c r="B24" s="83" t="s">
        <v>83</v>
      </c>
      <c r="C24" s="82"/>
      <c r="D24" s="63" t="s">
        <v>24</v>
      </c>
      <c r="E24" s="120">
        <f t="shared" si="0"/>
        <v>49.95</v>
      </c>
      <c r="F24" s="85">
        <v>49.95</v>
      </c>
      <c r="G24" s="122"/>
      <c r="H24" s="122"/>
      <c r="I24" s="122"/>
      <c r="J24" s="122"/>
    </row>
    <row r="25" spans="1:10" s="102" customFormat="1" ht="29.25" customHeight="1">
      <c r="A25" s="88" t="s">
        <v>78</v>
      </c>
      <c r="B25" s="88" t="s">
        <v>83</v>
      </c>
      <c r="C25" s="87" t="s">
        <v>85</v>
      </c>
      <c r="D25" s="63" t="s">
        <v>25</v>
      </c>
      <c r="E25" s="120">
        <f t="shared" si="0"/>
        <v>49.95</v>
      </c>
      <c r="F25" s="90">
        <v>49.95</v>
      </c>
      <c r="G25" s="122"/>
      <c r="H25" s="122"/>
      <c r="I25" s="122"/>
      <c r="J25" s="122"/>
    </row>
    <row r="26" spans="1:10" s="102" customFormat="1" ht="29.25" customHeight="1">
      <c r="A26" s="83" t="s">
        <v>78</v>
      </c>
      <c r="B26" s="83" t="s">
        <v>86</v>
      </c>
      <c r="C26" s="82"/>
      <c r="D26" s="74" t="s">
        <v>26</v>
      </c>
      <c r="E26" s="120">
        <f t="shared" si="0"/>
        <v>16</v>
      </c>
      <c r="F26" s="85">
        <v>16</v>
      </c>
      <c r="G26" s="122"/>
      <c r="H26" s="122"/>
      <c r="I26" s="122"/>
      <c r="J26" s="122"/>
    </row>
    <row r="27" spans="1:10" s="102" customFormat="1" ht="29.25" customHeight="1">
      <c r="A27" s="88" t="s">
        <v>78</v>
      </c>
      <c r="B27" s="88" t="s">
        <v>86</v>
      </c>
      <c r="C27" s="88" t="s">
        <v>80</v>
      </c>
      <c r="D27" s="74" t="s">
        <v>27</v>
      </c>
      <c r="E27" s="120">
        <f t="shared" si="0"/>
        <v>33.95</v>
      </c>
      <c r="F27" s="90">
        <v>33.95</v>
      </c>
      <c r="G27" s="122"/>
      <c r="H27" s="122"/>
      <c r="I27" s="122"/>
      <c r="J27" s="122"/>
    </row>
    <row r="28" spans="1:10" s="102" customFormat="1" ht="29.25" customHeight="1">
      <c r="A28" s="88" t="s">
        <v>78</v>
      </c>
      <c r="B28" s="88" t="s">
        <v>86</v>
      </c>
      <c r="C28" s="88" t="s">
        <v>87</v>
      </c>
      <c r="D28" s="63" t="s">
        <v>28</v>
      </c>
      <c r="E28" s="120">
        <f t="shared" si="0"/>
        <v>766.2</v>
      </c>
      <c r="F28" s="90">
        <v>766.2</v>
      </c>
      <c r="G28" s="122"/>
      <c r="H28" s="122"/>
      <c r="I28" s="122"/>
      <c r="J28" s="122"/>
    </row>
    <row r="29" spans="1:10" s="102" customFormat="1" ht="29.25" customHeight="1">
      <c r="A29" s="88" t="s">
        <v>78</v>
      </c>
      <c r="B29" s="88" t="s">
        <v>86</v>
      </c>
      <c r="C29" s="88" t="s">
        <v>84</v>
      </c>
      <c r="D29" s="63" t="s">
        <v>29</v>
      </c>
      <c r="E29" s="120">
        <f t="shared" si="0"/>
        <v>353.2</v>
      </c>
      <c r="F29" s="90">
        <v>353.2</v>
      </c>
      <c r="G29" s="122"/>
      <c r="H29" s="122"/>
      <c r="I29" s="122"/>
      <c r="J29" s="122"/>
    </row>
    <row r="30" spans="1:10" s="102" customFormat="1" ht="29.25" customHeight="1">
      <c r="A30" s="83" t="s">
        <v>78</v>
      </c>
      <c r="B30" s="123">
        <v>10</v>
      </c>
      <c r="C30" s="82"/>
      <c r="D30" s="74" t="s">
        <v>30</v>
      </c>
      <c r="E30" s="120">
        <f t="shared" si="0"/>
        <v>353.2</v>
      </c>
      <c r="F30" s="85">
        <v>353.2</v>
      </c>
      <c r="G30" s="122"/>
      <c r="H30" s="122"/>
      <c r="I30" s="122"/>
      <c r="J30" s="122"/>
    </row>
    <row r="31" spans="1:10" s="102" customFormat="1" ht="29.25" customHeight="1">
      <c r="A31" s="88" t="s">
        <v>78</v>
      </c>
      <c r="B31" s="124">
        <v>10</v>
      </c>
      <c r="C31" s="87" t="s">
        <v>80</v>
      </c>
      <c r="D31" s="76" t="s">
        <v>31</v>
      </c>
      <c r="E31" s="120">
        <f t="shared" si="0"/>
        <v>76</v>
      </c>
      <c r="F31" s="90">
        <v>76</v>
      </c>
      <c r="G31" s="122"/>
      <c r="H31" s="122"/>
      <c r="I31" s="122"/>
      <c r="J31" s="122"/>
    </row>
    <row r="32" spans="1:10" s="102" customFormat="1" ht="29.25" customHeight="1">
      <c r="A32" s="83" t="s">
        <v>78</v>
      </c>
      <c r="B32" s="123">
        <v>11</v>
      </c>
      <c r="C32" s="82"/>
      <c r="D32" s="74" t="s">
        <v>32</v>
      </c>
      <c r="E32" s="120">
        <f t="shared" si="0"/>
        <v>6</v>
      </c>
      <c r="F32" s="85">
        <v>6</v>
      </c>
      <c r="G32" s="122"/>
      <c r="H32" s="122"/>
      <c r="I32" s="122"/>
      <c r="J32" s="122"/>
    </row>
    <row r="33" spans="1:10" s="102" customFormat="1" ht="29.25" customHeight="1">
      <c r="A33" s="88" t="s">
        <v>78</v>
      </c>
      <c r="B33" s="124">
        <v>11</v>
      </c>
      <c r="C33" s="88" t="s">
        <v>80</v>
      </c>
      <c r="D33" s="74" t="s">
        <v>33</v>
      </c>
      <c r="E33" s="120">
        <f t="shared" si="0"/>
        <v>70</v>
      </c>
      <c r="F33" s="90">
        <v>70</v>
      </c>
      <c r="G33" s="122"/>
      <c r="H33" s="122"/>
      <c r="I33" s="122"/>
      <c r="J33" s="122"/>
    </row>
    <row r="34" spans="1:10" s="102" customFormat="1" ht="29.25" customHeight="1">
      <c r="A34" s="88" t="s">
        <v>78</v>
      </c>
      <c r="B34" s="124">
        <v>11</v>
      </c>
      <c r="C34" s="88" t="s">
        <v>87</v>
      </c>
      <c r="D34" s="63" t="s">
        <v>34</v>
      </c>
      <c r="E34" s="120">
        <f t="shared" si="0"/>
        <v>67</v>
      </c>
      <c r="F34" s="90">
        <v>67</v>
      </c>
      <c r="G34" s="122"/>
      <c r="H34" s="122"/>
      <c r="I34" s="122"/>
      <c r="J34" s="122"/>
    </row>
    <row r="35" spans="1:10" s="102" customFormat="1" ht="29.25" customHeight="1">
      <c r="A35" s="88" t="s">
        <v>78</v>
      </c>
      <c r="B35" s="87" t="s">
        <v>88</v>
      </c>
      <c r="C35" s="88" t="s">
        <v>84</v>
      </c>
      <c r="D35" s="74" t="s">
        <v>35</v>
      </c>
      <c r="E35" s="120">
        <f t="shared" si="0"/>
        <v>45</v>
      </c>
      <c r="F35" s="90">
        <v>45</v>
      </c>
      <c r="G35" s="122"/>
      <c r="H35" s="122"/>
      <c r="I35" s="122"/>
      <c r="J35" s="122"/>
    </row>
    <row r="36" spans="1:10" s="102" customFormat="1" ht="29.25" customHeight="1">
      <c r="A36" s="83" t="s">
        <v>78</v>
      </c>
      <c r="B36" s="82" t="s">
        <v>89</v>
      </c>
      <c r="C36" s="82"/>
      <c r="D36" s="74" t="s">
        <v>36</v>
      </c>
      <c r="E36" s="120">
        <f t="shared" si="0"/>
        <v>22</v>
      </c>
      <c r="F36" s="85">
        <v>22</v>
      </c>
      <c r="G36" s="122"/>
      <c r="H36" s="122"/>
      <c r="I36" s="122"/>
      <c r="J36" s="122"/>
    </row>
    <row r="37" spans="1:10" s="102" customFormat="1" ht="29.25" customHeight="1">
      <c r="A37" s="88" t="s">
        <v>78</v>
      </c>
      <c r="B37" s="87" t="s">
        <v>89</v>
      </c>
      <c r="C37" s="88" t="s">
        <v>80</v>
      </c>
      <c r="D37" s="63" t="s">
        <v>37</v>
      </c>
      <c r="E37" s="120">
        <f t="shared" si="0"/>
        <v>270</v>
      </c>
      <c r="F37" s="90">
        <v>270</v>
      </c>
      <c r="G37" s="122"/>
      <c r="H37" s="122"/>
      <c r="I37" s="122"/>
      <c r="J37" s="122"/>
    </row>
    <row r="38" spans="1:10" s="102" customFormat="1" ht="29.25" customHeight="1">
      <c r="A38" s="88" t="s">
        <v>78</v>
      </c>
      <c r="B38" s="87" t="s">
        <v>89</v>
      </c>
      <c r="C38" s="88" t="s">
        <v>86</v>
      </c>
      <c r="D38" s="74" t="s">
        <v>38</v>
      </c>
      <c r="E38" s="120">
        <f t="shared" si="0"/>
        <v>270</v>
      </c>
      <c r="F38" s="90">
        <v>270</v>
      </c>
      <c r="G38" s="122"/>
      <c r="H38" s="122"/>
      <c r="I38" s="122"/>
      <c r="J38" s="122"/>
    </row>
    <row r="39" spans="1:10" s="102" customFormat="1" ht="29.25" customHeight="1">
      <c r="A39" s="88" t="s">
        <v>78</v>
      </c>
      <c r="B39" s="87" t="s">
        <v>89</v>
      </c>
      <c r="C39" s="88" t="s">
        <v>84</v>
      </c>
      <c r="D39" s="63" t="s">
        <v>39</v>
      </c>
      <c r="E39" s="120">
        <f t="shared" si="0"/>
        <v>378.92</v>
      </c>
      <c r="F39" s="90">
        <v>378.92</v>
      </c>
      <c r="G39" s="122"/>
      <c r="H39" s="122"/>
      <c r="I39" s="122"/>
      <c r="J39" s="122"/>
    </row>
    <row r="40" spans="1:10" s="102" customFormat="1" ht="29.25" customHeight="1">
      <c r="A40" s="83" t="s">
        <v>78</v>
      </c>
      <c r="B40" s="82" t="s">
        <v>90</v>
      </c>
      <c r="C40" s="82"/>
      <c r="D40" s="63" t="s">
        <v>40</v>
      </c>
      <c r="E40" s="120">
        <f t="shared" si="0"/>
        <v>265.92</v>
      </c>
      <c r="F40" s="85">
        <v>265.92</v>
      </c>
      <c r="G40" s="121"/>
      <c r="H40" s="121"/>
      <c r="I40" s="121"/>
      <c r="J40" s="128"/>
    </row>
    <row r="41" spans="1:10" s="102" customFormat="1" ht="29.25" customHeight="1">
      <c r="A41" s="88" t="s">
        <v>78</v>
      </c>
      <c r="B41" s="87" t="s">
        <v>90</v>
      </c>
      <c r="C41" s="88" t="s">
        <v>80</v>
      </c>
      <c r="D41" s="74" t="s">
        <v>41</v>
      </c>
      <c r="E41" s="120">
        <f t="shared" si="0"/>
        <v>265.92</v>
      </c>
      <c r="F41" s="90">
        <v>265.92</v>
      </c>
      <c r="G41" s="121"/>
      <c r="H41" s="121"/>
      <c r="I41" s="121"/>
      <c r="J41" s="128"/>
    </row>
    <row r="42" spans="1:10" s="102" customFormat="1" ht="29.25" customHeight="1">
      <c r="A42" s="88" t="s">
        <v>78</v>
      </c>
      <c r="B42" s="87" t="s">
        <v>90</v>
      </c>
      <c r="C42" s="88" t="s">
        <v>87</v>
      </c>
      <c r="D42" s="63" t="s">
        <v>42</v>
      </c>
      <c r="E42" s="120">
        <f t="shared" si="0"/>
        <v>61</v>
      </c>
      <c r="F42" s="90">
        <v>61</v>
      </c>
      <c r="G42" s="121"/>
      <c r="H42" s="121"/>
      <c r="I42" s="121"/>
      <c r="J42" s="128"/>
    </row>
    <row r="43" spans="1:10" s="102" customFormat="1" ht="29.25" customHeight="1">
      <c r="A43" s="88" t="s">
        <v>78</v>
      </c>
      <c r="B43" s="87" t="s">
        <v>90</v>
      </c>
      <c r="C43" s="88" t="s">
        <v>82</v>
      </c>
      <c r="D43" s="74" t="s">
        <v>43</v>
      </c>
      <c r="E43" s="120">
        <f t="shared" si="0"/>
        <v>61</v>
      </c>
      <c r="F43" s="90">
        <v>61</v>
      </c>
      <c r="G43" s="121"/>
      <c r="H43" s="121"/>
      <c r="I43" s="121"/>
      <c r="J43" s="128"/>
    </row>
    <row r="44" spans="1:10" s="102" customFormat="1" ht="29.25" customHeight="1">
      <c r="A44" s="88" t="s">
        <v>78</v>
      </c>
      <c r="B44" s="87" t="s">
        <v>90</v>
      </c>
      <c r="C44" s="88" t="s">
        <v>82</v>
      </c>
      <c r="D44" s="63" t="s">
        <v>44</v>
      </c>
      <c r="E44" s="120">
        <f t="shared" si="0"/>
        <v>52</v>
      </c>
      <c r="F44" s="90">
        <v>52</v>
      </c>
      <c r="G44" s="121"/>
      <c r="H44" s="121"/>
      <c r="I44" s="121"/>
      <c r="J44" s="128"/>
    </row>
    <row r="45" spans="1:10" s="102" customFormat="1" ht="29.25" customHeight="1">
      <c r="A45" s="88" t="s">
        <v>78</v>
      </c>
      <c r="B45" s="87" t="s">
        <v>90</v>
      </c>
      <c r="C45" s="88" t="s">
        <v>84</v>
      </c>
      <c r="D45" s="74" t="s">
        <v>45</v>
      </c>
      <c r="E45" s="120">
        <f t="shared" si="0"/>
        <v>52</v>
      </c>
      <c r="F45" s="90">
        <v>52</v>
      </c>
      <c r="G45" s="121"/>
      <c r="H45" s="121"/>
      <c r="I45" s="121"/>
      <c r="J45" s="128"/>
    </row>
    <row r="46" spans="1:10" s="102" customFormat="1" ht="29.25" customHeight="1">
      <c r="A46" s="83" t="s">
        <v>78</v>
      </c>
      <c r="B46" s="82" t="s">
        <v>91</v>
      </c>
      <c r="C46" s="82"/>
      <c r="D46" s="63" t="s">
        <v>46</v>
      </c>
      <c r="E46" s="120">
        <f t="shared" si="0"/>
        <v>9545</v>
      </c>
      <c r="F46" s="85">
        <v>9545</v>
      </c>
      <c r="G46" s="121"/>
      <c r="H46" s="121"/>
      <c r="I46" s="121"/>
      <c r="J46" s="128"/>
    </row>
    <row r="47" spans="1:10" s="102" customFormat="1" ht="29.25" customHeight="1">
      <c r="A47" s="88" t="s">
        <v>78</v>
      </c>
      <c r="B47" s="87" t="s">
        <v>91</v>
      </c>
      <c r="C47" s="87" t="s">
        <v>80</v>
      </c>
      <c r="D47" s="63" t="s">
        <v>47</v>
      </c>
      <c r="E47" s="120">
        <f t="shared" si="0"/>
        <v>9545</v>
      </c>
      <c r="F47" s="90">
        <v>9545</v>
      </c>
      <c r="G47" s="121"/>
      <c r="H47" s="121"/>
      <c r="I47" s="121"/>
      <c r="J47" s="128"/>
    </row>
    <row r="48" spans="1:10" s="102" customFormat="1" ht="29.25" customHeight="1">
      <c r="A48" s="83" t="s">
        <v>78</v>
      </c>
      <c r="B48" s="82" t="s">
        <v>92</v>
      </c>
      <c r="C48" s="82"/>
      <c r="D48" s="74" t="s">
        <v>48</v>
      </c>
      <c r="E48" s="120">
        <f t="shared" si="0"/>
        <v>9545</v>
      </c>
      <c r="F48" s="85">
        <v>9545</v>
      </c>
      <c r="G48" s="121"/>
      <c r="H48" s="121"/>
      <c r="I48" s="121"/>
      <c r="J48" s="128"/>
    </row>
    <row r="49" spans="1:10" s="102" customFormat="1" ht="29.25" customHeight="1">
      <c r="A49" s="88" t="s">
        <v>78</v>
      </c>
      <c r="B49" s="87" t="s">
        <v>92</v>
      </c>
      <c r="C49" s="87" t="s">
        <v>80</v>
      </c>
      <c r="D49" s="63" t="s">
        <v>49</v>
      </c>
      <c r="E49" s="120">
        <f t="shared" si="0"/>
        <v>474</v>
      </c>
      <c r="F49" s="90">
        <v>474</v>
      </c>
      <c r="G49" s="121"/>
      <c r="H49" s="121"/>
      <c r="I49" s="121"/>
      <c r="J49" s="128"/>
    </row>
    <row r="50" spans="1:10" s="102" customFormat="1" ht="29.25" customHeight="1">
      <c r="A50" s="88" t="s">
        <v>78</v>
      </c>
      <c r="B50" s="87" t="s">
        <v>92</v>
      </c>
      <c r="C50" s="87" t="s">
        <v>85</v>
      </c>
      <c r="D50" s="63" t="s">
        <v>50</v>
      </c>
      <c r="E50" s="120">
        <f t="shared" si="0"/>
        <v>258</v>
      </c>
      <c r="F50" s="90">
        <v>258</v>
      </c>
      <c r="G50" s="122"/>
      <c r="H50" s="122"/>
      <c r="I50" s="122"/>
      <c r="J50" s="129"/>
    </row>
    <row r="51" spans="1:10" s="102" customFormat="1" ht="29.25" customHeight="1">
      <c r="A51" s="83" t="s">
        <v>78</v>
      </c>
      <c r="B51" s="82" t="s">
        <v>93</v>
      </c>
      <c r="C51" s="82"/>
      <c r="D51" s="74" t="s">
        <v>51</v>
      </c>
      <c r="E51" s="120">
        <f t="shared" si="0"/>
        <v>258</v>
      </c>
      <c r="F51" s="85">
        <v>258</v>
      </c>
      <c r="G51" s="122"/>
      <c r="H51" s="122"/>
      <c r="I51" s="122"/>
      <c r="J51" s="129"/>
    </row>
    <row r="52" spans="1:10" s="102" customFormat="1" ht="29.25" customHeight="1">
      <c r="A52" s="88" t="s">
        <v>78</v>
      </c>
      <c r="B52" s="87" t="s">
        <v>93</v>
      </c>
      <c r="C52" s="87" t="s">
        <v>80</v>
      </c>
      <c r="D52" s="63" t="s">
        <v>52</v>
      </c>
      <c r="E52" s="120">
        <f t="shared" si="0"/>
        <v>216</v>
      </c>
      <c r="F52" s="90">
        <v>216</v>
      </c>
      <c r="G52" s="122"/>
      <c r="H52" s="122"/>
      <c r="I52" s="122"/>
      <c r="J52" s="129"/>
    </row>
    <row r="53" spans="1:10" s="102" customFormat="1" ht="29.25" customHeight="1">
      <c r="A53" s="83" t="s">
        <v>78</v>
      </c>
      <c r="B53" s="82" t="s">
        <v>94</v>
      </c>
      <c r="C53" s="82"/>
      <c r="D53" s="74" t="s">
        <v>53</v>
      </c>
      <c r="E53" s="120">
        <f t="shared" si="0"/>
        <v>216</v>
      </c>
      <c r="F53" s="85">
        <v>216</v>
      </c>
      <c r="G53" s="122"/>
      <c r="H53" s="122"/>
      <c r="I53" s="122"/>
      <c r="J53" s="122"/>
    </row>
    <row r="54" spans="1:10" s="102" customFormat="1" ht="29.25" customHeight="1">
      <c r="A54" s="88" t="s">
        <v>78</v>
      </c>
      <c r="B54" s="87" t="s">
        <v>94</v>
      </c>
      <c r="C54" s="88" t="s">
        <v>80</v>
      </c>
      <c r="D54" s="63" t="s">
        <v>54</v>
      </c>
      <c r="E54" s="120">
        <f t="shared" si="0"/>
        <v>1714</v>
      </c>
      <c r="F54" s="90">
        <v>1714</v>
      </c>
      <c r="G54" s="122"/>
      <c r="H54" s="122"/>
      <c r="I54" s="122"/>
      <c r="J54" s="122"/>
    </row>
    <row r="55" spans="1:10" s="102" customFormat="1" ht="29.25" customHeight="1">
      <c r="A55" s="88" t="s">
        <v>78</v>
      </c>
      <c r="B55" s="87" t="s">
        <v>94</v>
      </c>
      <c r="C55" s="88" t="s">
        <v>84</v>
      </c>
      <c r="D55" s="63" t="s">
        <v>55</v>
      </c>
      <c r="E55" s="120">
        <f t="shared" si="0"/>
        <v>1609</v>
      </c>
      <c r="F55" s="90">
        <v>1609</v>
      </c>
      <c r="G55" s="122"/>
      <c r="H55" s="122"/>
      <c r="I55" s="122"/>
      <c r="J55" s="122"/>
    </row>
    <row r="56" spans="1:10" s="102" customFormat="1" ht="29.25" customHeight="1">
      <c r="A56" s="83" t="s">
        <v>78</v>
      </c>
      <c r="B56" s="82" t="s">
        <v>95</v>
      </c>
      <c r="C56" s="82"/>
      <c r="D56" s="74" t="s">
        <v>56</v>
      </c>
      <c r="E56" s="120">
        <f t="shared" si="0"/>
        <v>1609</v>
      </c>
      <c r="F56" s="85">
        <v>1609</v>
      </c>
      <c r="G56" s="122"/>
      <c r="H56" s="122"/>
      <c r="I56" s="122"/>
      <c r="J56" s="122"/>
    </row>
    <row r="57" spans="1:10" s="102" customFormat="1" ht="29.25" customHeight="1">
      <c r="A57" s="88" t="s">
        <v>78</v>
      </c>
      <c r="B57" s="87" t="s">
        <v>95</v>
      </c>
      <c r="C57" s="88" t="s">
        <v>80</v>
      </c>
      <c r="D57" s="84" t="s">
        <v>57</v>
      </c>
      <c r="E57" s="120">
        <f t="shared" si="0"/>
        <v>105</v>
      </c>
      <c r="F57" s="90">
        <v>105</v>
      </c>
      <c r="G57" s="122"/>
      <c r="H57" s="122"/>
      <c r="I57" s="122"/>
      <c r="J57" s="122"/>
    </row>
    <row r="58" spans="1:10" s="102" customFormat="1" ht="29.25" customHeight="1">
      <c r="A58" s="88" t="s">
        <v>78</v>
      </c>
      <c r="B58" s="87" t="s">
        <v>95</v>
      </c>
      <c r="C58" s="88" t="s">
        <v>84</v>
      </c>
      <c r="D58" s="89" t="s">
        <v>58</v>
      </c>
      <c r="E58" s="120">
        <f t="shared" si="0"/>
        <v>105</v>
      </c>
      <c r="F58" s="90">
        <v>105</v>
      </c>
      <c r="G58" s="122"/>
      <c r="H58" s="122"/>
      <c r="I58" s="122"/>
      <c r="J58" s="122"/>
    </row>
    <row r="59" spans="1:10" s="102" customFormat="1" ht="29.25" customHeight="1">
      <c r="A59" s="83" t="s">
        <v>78</v>
      </c>
      <c r="B59" s="82" t="s">
        <v>96</v>
      </c>
      <c r="C59" s="82"/>
      <c r="D59" s="92" t="s">
        <v>59</v>
      </c>
      <c r="E59" s="120">
        <f t="shared" si="0"/>
        <v>90</v>
      </c>
      <c r="F59" s="85">
        <v>90</v>
      </c>
      <c r="G59" s="122"/>
      <c r="H59" s="122"/>
      <c r="I59" s="122"/>
      <c r="J59" s="122"/>
    </row>
    <row r="60" spans="1:10" s="102" customFormat="1" ht="29.25" customHeight="1">
      <c r="A60" s="88" t="s">
        <v>78</v>
      </c>
      <c r="B60" s="87" t="s">
        <v>96</v>
      </c>
      <c r="C60" s="88" t="s">
        <v>80</v>
      </c>
      <c r="D60" s="92" t="s">
        <v>60</v>
      </c>
      <c r="E60" s="120">
        <f t="shared" si="0"/>
        <v>90</v>
      </c>
      <c r="F60" s="90">
        <v>90</v>
      </c>
      <c r="G60" s="122"/>
      <c r="H60" s="122"/>
      <c r="I60" s="122"/>
      <c r="J60" s="122"/>
    </row>
    <row r="61" spans="1:10" s="102" customFormat="1" ht="29.25" customHeight="1">
      <c r="A61" s="88" t="s">
        <v>78</v>
      </c>
      <c r="B61" s="87" t="s">
        <v>96</v>
      </c>
      <c r="C61" s="88" t="s">
        <v>84</v>
      </c>
      <c r="D61" s="89" t="s">
        <v>61</v>
      </c>
      <c r="E61" s="120">
        <f t="shared" si="0"/>
        <v>90</v>
      </c>
      <c r="F61" s="90">
        <v>90</v>
      </c>
      <c r="G61" s="122"/>
      <c r="H61" s="122"/>
      <c r="I61" s="122"/>
      <c r="J61" s="122"/>
    </row>
    <row r="62" spans="1:10" ht="29.25" customHeight="1">
      <c r="A62" s="93"/>
      <c r="B62" s="93"/>
      <c r="C62" s="93"/>
      <c r="D62" s="94" t="s">
        <v>69</v>
      </c>
      <c r="E62" s="120">
        <f t="shared" si="0"/>
        <v>14005</v>
      </c>
      <c r="F62" s="95">
        <f>F8+F11+F19+F24+F28+F39+F46+F49+F54+F59</f>
        <v>14005</v>
      </c>
      <c r="G62" s="125"/>
      <c r="H62" s="125"/>
      <c r="I62" s="125"/>
      <c r="J62" s="125"/>
    </row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</sheetData>
  <sheetProtection/>
  <mergeCells count="11">
    <mergeCell ref="A1:B1"/>
    <mergeCell ref="A2:J2"/>
    <mergeCell ref="A4:E4"/>
    <mergeCell ref="D5:D7"/>
    <mergeCell ref="E5:E7"/>
    <mergeCell ref="F5:F7"/>
    <mergeCell ref="G5:G7"/>
    <mergeCell ref="H5:H7"/>
    <mergeCell ref="I5:I7"/>
    <mergeCell ref="J5:J7"/>
    <mergeCell ref="A5:C6"/>
  </mergeCells>
  <printOptions/>
  <pageMargins left="0.95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D10" sqref="D10"/>
    </sheetView>
  </sheetViews>
  <sheetFormatPr defaultColWidth="9.00390625" defaultRowHeight="14.25"/>
  <cols>
    <col min="1" max="3" width="5.75390625" style="3" customWidth="1"/>
    <col min="4" max="4" width="28.125" style="3" customWidth="1"/>
    <col min="5" max="5" width="24.00390625" style="3" customWidth="1"/>
    <col min="6" max="8" width="12.75390625" style="3" customWidth="1"/>
    <col min="9" max="16384" width="9.00390625" style="3" customWidth="1"/>
  </cols>
  <sheetData>
    <row r="1" spans="3:20" ht="18.75" customHeight="1">
      <c r="C1" s="45" t="s">
        <v>97</v>
      </c>
      <c r="D1" s="45"/>
      <c r="E1" s="45"/>
      <c r="F1" s="46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27">
      <c r="A2" s="49" t="s">
        <v>98</v>
      </c>
      <c r="B2" s="49"/>
      <c r="C2" s="49"/>
      <c r="D2" s="49"/>
      <c r="E2" s="49"/>
      <c r="F2" s="49"/>
      <c r="G2" s="49"/>
      <c r="H2" s="49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3:20" ht="14.25">
      <c r="C3" s="50"/>
      <c r="D3" s="50"/>
      <c r="E3" s="50"/>
      <c r="F3" s="50"/>
      <c r="G3" s="50"/>
      <c r="H3" s="51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4.25">
      <c r="A4" s="52" t="s">
        <v>4</v>
      </c>
      <c r="B4" s="52"/>
      <c r="C4" s="52"/>
      <c r="D4" s="52"/>
      <c r="E4" s="52"/>
      <c r="F4" s="53"/>
      <c r="G4" s="54"/>
      <c r="H4" s="51" t="s">
        <v>5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ht="15" customHeight="1">
      <c r="A5" s="55" t="s">
        <v>99</v>
      </c>
      <c r="B5" s="55"/>
      <c r="C5" s="55"/>
      <c r="D5" s="55" t="s">
        <v>100</v>
      </c>
      <c r="E5" s="55" t="s">
        <v>69</v>
      </c>
      <c r="F5" s="56" t="s">
        <v>101</v>
      </c>
      <c r="G5" s="57" t="s">
        <v>102</v>
      </c>
      <c r="H5" s="56" t="s">
        <v>103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15" customHeight="1">
      <c r="A6" s="58" t="s">
        <v>75</v>
      </c>
      <c r="B6" s="58" t="s">
        <v>76</v>
      </c>
      <c r="C6" s="58" t="s">
        <v>77</v>
      </c>
      <c r="D6" s="55"/>
      <c r="E6" s="55"/>
      <c r="F6" s="59"/>
      <c r="G6" s="60"/>
      <c r="H6" s="59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s="41" customFormat="1" ht="22.5" customHeight="1">
      <c r="A7" s="61" t="s">
        <v>78</v>
      </c>
      <c r="B7" s="62"/>
      <c r="C7" s="62"/>
      <c r="D7" s="63" t="s">
        <v>11</v>
      </c>
      <c r="E7" s="64">
        <f>F7+G7</f>
        <v>771.7</v>
      </c>
      <c r="F7" s="64">
        <f>F8</f>
        <v>671.7</v>
      </c>
      <c r="G7" s="64">
        <f>G8</f>
        <v>100</v>
      </c>
      <c r="H7" s="65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s="42" customFormat="1" ht="22.5" customHeight="1">
      <c r="A8" s="61" t="s">
        <v>78</v>
      </c>
      <c r="B8" s="61" t="s">
        <v>79</v>
      </c>
      <c r="C8" s="61"/>
      <c r="D8" s="66" t="s">
        <v>13</v>
      </c>
      <c r="E8" s="64">
        <f>F8+G8</f>
        <v>771.7</v>
      </c>
      <c r="F8" s="64">
        <f>SUM(F9:F9)</f>
        <v>671.7</v>
      </c>
      <c r="G8" s="64">
        <f>SUM(G9:G9)</f>
        <v>100</v>
      </c>
      <c r="H8" s="65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0" s="41" customFormat="1" ht="22.5" customHeight="1">
      <c r="A9" s="62" t="s">
        <v>78</v>
      </c>
      <c r="B9" s="62" t="s">
        <v>79</v>
      </c>
      <c r="C9" s="62" t="s">
        <v>104</v>
      </c>
      <c r="D9" s="67" t="s">
        <v>15</v>
      </c>
      <c r="E9" s="68">
        <f>F9+G9</f>
        <v>771.7</v>
      </c>
      <c r="F9" s="68">
        <v>671.7</v>
      </c>
      <c r="G9" s="68">
        <v>100</v>
      </c>
      <c r="H9" s="65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s="41" customFormat="1" ht="22.5" customHeight="1">
      <c r="A10" s="69"/>
      <c r="B10" s="70"/>
      <c r="C10" s="70"/>
      <c r="D10" s="63" t="s">
        <v>17</v>
      </c>
      <c r="E10" s="64">
        <f>E11+E13+E15</f>
        <v>54.05</v>
      </c>
      <c r="F10" s="64">
        <f>F11+F13+F15</f>
        <v>27.05</v>
      </c>
      <c r="G10" s="64">
        <f>G11+G13+G15</f>
        <v>27</v>
      </c>
      <c r="H10" s="65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0" s="42" customFormat="1" ht="22.5" customHeight="1" hidden="1">
      <c r="A11" s="69"/>
      <c r="B11" s="69"/>
      <c r="C11" s="69"/>
      <c r="D11" s="66"/>
      <c r="E11" s="64">
        <f>SUM(E12)</f>
        <v>17</v>
      </c>
      <c r="F11" s="64">
        <f>SUM(F12)</f>
        <v>0</v>
      </c>
      <c r="G11" s="64">
        <f>SUM(G12)</f>
        <v>17</v>
      </c>
      <c r="H11" s="65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1:20" s="41" customFormat="1" ht="22.5" customHeight="1" hidden="1">
      <c r="A12" s="70"/>
      <c r="B12" s="70"/>
      <c r="C12" s="70"/>
      <c r="D12" s="71"/>
      <c r="E12" s="68">
        <f aca="true" t="shared" si="0" ref="E12:E17">F12+G12</f>
        <v>17</v>
      </c>
      <c r="F12" s="68"/>
      <c r="G12" s="68">
        <v>17</v>
      </c>
      <c r="H12" s="65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s="42" customFormat="1" ht="22.5" customHeight="1" hidden="1">
      <c r="A13" s="69"/>
      <c r="B13" s="69"/>
      <c r="C13" s="69"/>
      <c r="D13" s="72"/>
      <c r="E13" s="64">
        <f t="shared" si="0"/>
        <v>10</v>
      </c>
      <c r="F13" s="64">
        <f>SUM(F14)</f>
        <v>0</v>
      </c>
      <c r="G13" s="64">
        <f>SUM(G14)</f>
        <v>10</v>
      </c>
      <c r="H13" s="65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1:20" s="41" customFormat="1" ht="22.5" customHeight="1" hidden="1">
      <c r="A14" s="70"/>
      <c r="B14" s="70"/>
      <c r="C14" s="70"/>
      <c r="D14" s="71"/>
      <c r="E14" s="68">
        <f t="shared" si="0"/>
        <v>10</v>
      </c>
      <c r="F14" s="68"/>
      <c r="G14" s="68">
        <v>10</v>
      </c>
      <c r="H14" s="65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0" s="42" customFormat="1" ht="22.5" customHeight="1" hidden="1">
      <c r="A15" s="69"/>
      <c r="B15" s="69"/>
      <c r="C15" s="69"/>
      <c r="D15" s="72"/>
      <c r="E15" s="64">
        <f t="shared" si="0"/>
        <v>27.05</v>
      </c>
      <c r="F15" s="64">
        <f>SUM(F16:F17)</f>
        <v>27.05</v>
      </c>
      <c r="G15" s="64">
        <f>SUM(G16:G17)</f>
        <v>0</v>
      </c>
      <c r="H15" s="65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1:20" s="41" customFormat="1" ht="22.5" customHeight="1" hidden="1">
      <c r="A16" s="70"/>
      <c r="B16" s="62"/>
      <c r="C16" s="62"/>
      <c r="D16" s="73"/>
      <c r="E16" s="68">
        <f t="shared" si="0"/>
        <v>4</v>
      </c>
      <c r="F16" s="68">
        <v>4</v>
      </c>
      <c r="G16" s="68"/>
      <c r="H16" s="65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0" s="41" customFormat="1" ht="22.5" customHeight="1" hidden="1">
      <c r="A17" s="70"/>
      <c r="B17" s="70"/>
      <c r="C17" s="70"/>
      <c r="D17" s="71"/>
      <c r="E17" s="68">
        <f t="shared" si="0"/>
        <v>23.05</v>
      </c>
      <c r="F17" s="68">
        <v>23.05</v>
      </c>
      <c r="G17" s="68"/>
      <c r="H17" s="65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1:20" s="42" customFormat="1" ht="22.5" customHeight="1">
      <c r="A18" s="61" t="s">
        <v>105</v>
      </c>
      <c r="B18" s="61"/>
      <c r="C18" s="61"/>
      <c r="D18" s="63" t="s">
        <v>19</v>
      </c>
      <c r="E18" s="64">
        <f>E19</f>
        <v>161.18</v>
      </c>
      <c r="F18" s="64">
        <f>F19</f>
        <v>58.18</v>
      </c>
      <c r="G18" s="64">
        <f>G19</f>
        <v>103</v>
      </c>
      <c r="H18" s="65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1:20" s="42" customFormat="1" ht="22.5" customHeight="1">
      <c r="A19" s="61" t="s">
        <v>105</v>
      </c>
      <c r="B19" s="61" t="s">
        <v>80</v>
      </c>
      <c r="C19" s="61"/>
      <c r="D19" s="63" t="s">
        <v>20</v>
      </c>
      <c r="E19" s="68">
        <f aca="true" t="shared" si="1" ref="E19:E61">F19+G19</f>
        <v>161.18</v>
      </c>
      <c r="F19" s="64">
        <f>SUM(F20:F21)</f>
        <v>58.18</v>
      </c>
      <c r="G19" s="64">
        <f>SUM(G20:G22)</f>
        <v>103</v>
      </c>
      <c r="H19" s="65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1:20" s="41" customFormat="1" ht="22.5" customHeight="1">
      <c r="A20" s="62" t="s">
        <v>105</v>
      </c>
      <c r="B20" s="62" t="s">
        <v>80</v>
      </c>
      <c r="C20" s="62" t="s">
        <v>104</v>
      </c>
      <c r="D20" s="74" t="s">
        <v>21</v>
      </c>
      <c r="E20" s="68">
        <f t="shared" si="1"/>
        <v>18.14</v>
      </c>
      <c r="F20" s="68">
        <v>18.14</v>
      </c>
      <c r="G20" s="68"/>
      <c r="H20" s="65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1:20" s="41" customFormat="1" ht="22.5" customHeight="1">
      <c r="A21" s="62" t="s">
        <v>105</v>
      </c>
      <c r="B21" s="62" t="s">
        <v>80</v>
      </c>
      <c r="C21" s="62" t="s">
        <v>80</v>
      </c>
      <c r="D21" s="74" t="s">
        <v>22</v>
      </c>
      <c r="E21" s="68">
        <f t="shared" si="1"/>
        <v>103.03999999999999</v>
      </c>
      <c r="F21" s="68">
        <v>40.04</v>
      </c>
      <c r="G21" s="68">
        <v>63</v>
      </c>
      <c r="H21" s="65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1:20" s="42" customFormat="1" ht="22.5" customHeight="1">
      <c r="A22" s="62" t="s">
        <v>105</v>
      </c>
      <c r="B22" s="62" t="s">
        <v>80</v>
      </c>
      <c r="C22" s="62" t="s">
        <v>79</v>
      </c>
      <c r="D22" s="73" t="s">
        <v>23</v>
      </c>
      <c r="E22" s="68">
        <f t="shared" si="1"/>
        <v>40</v>
      </c>
      <c r="F22" s="64"/>
      <c r="G22" s="68">
        <v>40</v>
      </c>
      <c r="H22" s="65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</row>
    <row r="23" spans="1:20" s="42" customFormat="1" ht="22.5" customHeight="1">
      <c r="A23" s="61" t="s">
        <v>106</v>
      </c>
      <c r="B23" s="61"/>
      <c r="C23" s="61"/>
      <c r="D23" s="63" t="s">
        <v>24</v>
      </c>
      <c r="E23" s="64">
        <f t="shared" si="1"/>
        <v>49.95</v>
      </c>
      <c r="F23" s="64">
        <f>SUM(F24)</f>
        <v>33.95</v>
      </c>
      <c r="G23" s="64">
        <f>SUM(G24)</f>
        <v>16</v>
      </c>
      <c r="H23" s="65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1:20" s="42" customFormat="1" ht="22.5" customHeight="1">
      <c r="A24" s="61" t="s">
        <v>106</v>
      </c>
      <c r="B24" s="61" t="s">
        <v>104</v>
      </c>
      <c r="C24" s="61"/>
      <c r="D24" s="63" t="s">
        <v>25</v>
      </c>
      <c r="E24" s="64">
        <f t="shared" si="1"/>
        <v>49.95</v>
      </c>
      <c r="F24" s="64">
        <f>SUM(F25:F26)</f>
        <v>33.95</v>
      </c>
      <c r="G24" s="64">
        <f>SUM(G25:G26)</f>
        <v>16</v>
      </c>
      <c r="H24" s="65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5" spans="1:20" s="41" customFormat="1" ht="22.5" customHeight="1">
      <c r="A25" s="62" t="s">
        <v>106</v>
      </c>
      <c r="B25" s="62" t="s">
        <v>104</v>
      </c>
      <c r="C25" s="62" t="s">
        <v>86</v>
      </c>
      <c r="D25" s="74" t="s">
        <v>26</v>
      </c>
      <c r="E25" s="68">
        <f t="shared" si="1"/>
        <v>16</v>
      </c>
      <c r="F25" s="68"/>
      <c r="G25" s="68">
        <v>16</v>
      </c>
      <c r="H25" s="65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0" s="41" customFormat="1" ht="22.5" customHeight="1">
      <c r="A26" s="62" t="s">
        <v>106</v>
      </c>
      <c r="B26" s="62" t="s">
        <v>104</v>
      </c>
      <c r="C26" s="62" t="s">
        <v>85</v>
      </c>
      <c r="D26" s="74" t="s">
        <v>27</v>
      </c>
      <c r="E26" s="68">
        <f t="shared" si="1"/>
        <v>33.95</v>
      </c>
      <c r="F26" s="68">
        <v>33.95</v>
      </c>
      <c r="G26" s="68"/>
      <c r="H26" s="65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s="42" customFormat="1" ht="22.5" customHeight="1">
      <c r="A27" s="61" t="s">
        <v>107</v>
      </c>
      <c r="B27" s="61"/>
      <c r="C27" s="61"/>
      <c r="D27" s="63" t="s">
        <v>28</v>
      </c>
      <c r="E27" s="64">
        <f t="shared" si="1"/>
        <v>766.2</v>
      </c>
      <c r="F27" s="64">
        <f>F28+F33+F36+F30</f>
        <v>669.2</v>
      </c>
      <c r="G27" s="64">
        <f>G28+G33+G36</f>
        <v>97</v>
      </c>
      <c r="H27" s="65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</row>
    <row r="28" spans="1:20" s="42" customFormat="1" ht="22.5" customHeight="1">
      <c r="A28" s="61" t="s">
        <v>107</v>
      </c>
      <c r="B28" s="61" t="s">
        <v>80</v>
      </c>
      <c r="C28" s="61"/>
      <c r="D28" s="63" t="s">
        <v>29</v>
      </c>
      <c r="E28" s="64">
        <f t="shared" si="1"/>
        <v>353.2</v>
      </c>
      <c r="F28" s="64">
        <f>SUM(F29:F29)</f>
        <v>353.2</v>
      </c>
      <c r="G28" s="64">
        <f>SUM(G29:G29)</f>
        <v>0</v>
      </c>
      <c r="H28" s="65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1:20" s="41" customFormat="1" ht="22.5" customHeight="1">
      <c r="A29" s="62" t="s">
        <v>107</v>
      </c>
      <c r="B29" s="62" t="s">
        <v>80</v>
      </c>
      <c r="C29" s="70" t="s">
        <v>86</v>
      </c>
      <c r="D29" s="74" t="s">
        <v>30</v>
      </c>
      <c r="E29" s="68">
        <f t="shared" si="1"/>
        <v>353.2</v>
      </c>
      <c r="F29" s="68">
        <v>353.2</v>
      </c>
      <c r="G29" s="68"/>
      <c r="H29" s="75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1:20" s="42" customFormat="1" ht="22.5" customHeight="1">
      <c r="A30" s="61" t="s">
        <v>107</v>
      </c>
      <c r="B30" s="61" t="s">
        <v>81</v>
      </c>
      <c r="C30" s="69"/>
      <c r="D30" s="76" t="s">
        <v>31</v>
      </c>
      <c r="E30" s="64">
        <f t="shared" si="1"/>
        <v>76</v>
      </c>
      <c r="F30" s="64">
        <f>SUM(F31:F32)</f>
        <v>76</v>
      </c>
      <c r="G30" s="64">
        <f>SUM(G31:G32)</f>
        <v>0</v>
      </c>
      <c r="H30" s="65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</row>
    <row r="31" spans="1:20" s="41" customFormat="1" ht="22.5" customHeight="1">
      <c r="A31" s="62" t="s">
        <v>107</v>
      </c>
      <c r="B31" s="62" t="s">
        <v>81</v>
      </c>
      <c r="C31" s="70" t="s">
        <v>104</v>
      </c>
      <c r="D31" s="74" t="s">
        <v>32</v>
      </c>
      <c r="E31" s="68">
        <f t="shared" si="1"/>
        <v>6</v>
      </c>
      <c r="F31" s="68">
        <v>6</v>
      </c>
      <c r="G31" s="68"/>
      <c r="H31" s="75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1:20" s="41" customFormat="1" ht="22.5" customHeight="1">
      <c r="A32" s="62" t="s">
        <v>107</v>
      </c>
      <c r="B32" s="62" t="s">
        <v>81</v>
      </c>
      <c r="C32" s="70" t="s">
        <v>80</v>
      </c>
      <c r="D32" s="74" t="s">
        <v>33</v>
      </c>
      <c r="E32" s="68">
        <f t="shared" si="1"/>
        <v>70</v>
      </c>
      <c r="F32" s="68">
        <v>70</v>
      </c>
      <c r="G32" s="68"/>
      <c r="H32" s="75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1:20" s="42" customFormat="1" ht="22.5" customHeight="1">
      <c r="A33" s="61" t="s">
        <v>107</v>
      </c>
      <c r="B33" s="61" t="s">
        <v>86</v>
      </c>
      <c r="C33" s="69"/>
      <c r="D33" s="63" t="s">
        <v>34</v>
      </c>
      <c r="E33" s="64">
        <f t="shared" si="1"/>
        <v>67</v>
      </c>
      <c r="F33" s="64">
        <f>SUM(F34:F35)</f>
        <v>0</v>
      </c>
      <c r="G33" s="64">
        <f>SUM(G34:G35)</f>
        <v>67</v>
      </c>
      <c r="H33" s="65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s="41" customFormat="1" ht="22.5" customHeight="1">
      <c r="A34" s="62" t="s">
        <v>107</v>
      </c>
      <c r="B34" s="62" t="s">
        <v>86</v>
      </c>
      <c r="C34" s="70" t="s">
        <v>81</v>
      </c>
      <c r="D34" s="74" t="s">
        <v>35</v>
      </c>
      <c r="E34" s="68">
        <f t="shared" si="1"/>
        <v>45</v>
      </c>
      <c r="F34" s="68"/>
      <c r="G34" s="68">
        <v>45</v>
      </c>
      <c r="H34" s="75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1:20" s="41" customFormat="1" ht="22.5" customHeight="1">
      <c r="A35" s="62" t="s">
        <v>107</v>
      </c>
      <c r="B35" s="62" t="s">
        <v>86</v>
      </c>
      <c r="C35" s="70" t="s">
        <v>85</v>
      </c>
      <c r="D35" s="74" t="s">
        <v>36</v>
      </c>
      <c r="E35" s="68">
        <f t="shared" si="1"/>
        <v>22</v>
      </c>
      <c r="F35" s="68"/>
      <c r="G35" s="68">
        <v>22</v>
      </c>
      <c r="H35" s="75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1:20" s="42" customFormat="1" ht="22.5" customHeight="1">
      <c r="A36" s="61" t="s">
        <v>107</v>
      </c>
      <c r="B36" s="61" t="s">
        <v>108</v>
      </c>
      <c r="C36" s="69"/>
      <c r="D36" s="63" t="s">
        <v>37</v>
      </c>
      <c r="E36" s="64">
        <f t="shared" si="1"/>
        <v>270</v>
      </c>
      <c r="F36" s="64">
        <f>SUM(F37:F37)</f>
        <v>240</v>
      </c>
      <c r="G36" s="64">
        <f>SUM(G37:G37)</f>
        <v>30</v>
      </c>
      <c r="H36" s="65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:20" s="41" customFormat="1" ht="22.5" customHeight="1">
      <c r="A37" s="62" t="s">
        <v>107</v>
      </c>
      <c r="B37" s="62" t="s">
        <v>108</v>
      </c>
      <c r="C37" s="70" t="s">
        <v>81</v>
      </c>
      <c r="D37" s="74" t="s">
        <v>38</v>
      </c>
      <c r="E37" s="68">
        <f t="shared" si="1"/>
        <v>270</v>
      </c>
      <c r="F37" s="68">
        <v>240</v>
      </c>
      <c r="G37" s="68">
        <v>30</v>
      </c>
      <c r="H37" s="75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1:20" s="41" customFormat="1" ht="22.5" customHeight="1">
      <c r="A38" s="77">
        <v>210</v>
      </c>
      <c r="B38" s="78"/>
      <c r="C38" s="70"/>
      <c r="D38" s="63" t="s">
        <v>39</v>
      </c>
      <c r="E38" s="64">
        <f t="shared" si="1"/>
        <v>378.92</v>
      </c>
      <c r="F38" s="64">
        <f>+F39+F41+F43</f>
        <v>348.92</v>
      </c>
      <c r="G38" s="64">
        <f>+G39+G41+G43</f>
        <v>30</v>
      </c>
      <c r="H38" s="65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1:20" s="42" customFormat="1" ht="22.5" customHeight="1">
      <c r="A39" s="77">
        <v>210</v>
      </c>
      <c r="B39" s="61" t="s">
        <v>79</v>
      </c>
      <c r="C39" s="69"/>
      <c r="D39" s="63" t="s">
        <v>40</v>
      </c>
      <c r="E39" s="64">
        <f t="shared" si="1"/>
        <v>265.92</v>
      </c>
      <c r="F39" s="64">
        <f>F40</f>
        <v>265.92</v>
      </c>
      <c r="G39" s="64">
        <f>G40</f>
        <v>0</v>
      </c>
      <c r="H39" s="65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1:20" s="41" customFormat="1" ht="22.5" customHeight="1">
      <c r="A40" s="78">
        <v>210</v>
      </c>
      <c r="B40" s="62" t="s">
        <v>79</v>
      </c>
      <c r="C40" s="70" t="s">
        <v>80</v>
      </c>
      <c r="D40" s="74" t="s">
        <v>41</v>
      </c>
      <c r="E40" s="68">
        <f t="shared" si="1"/>
        <v>265.92</v>
      </c>
      <c r="F40" s="68">
        <v>265.92</v>
      </c>
      <c r="G40" s="68"/>
      <c r="H40" s="65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1:20" s="42" customFormat="1" ht="22.5" customHeight="1">
      <c r="A41" s="77">
        <v>210</v>
      </c>
      <c r="B41" s="61" t="s">
        <v>87</v>
      </c>
      <c r="C41" s="69"/>
      <c r="D41" s="63" t="s">
        <v>42</v>
      </c>
      <c r="E41" s="64">
        <f t="shared" si="1"/>
        <v>61</v>
      </c>
      <c r="F41" s="64">
        <f>SUM(F42:F42)</f>
        <v>61</v>
      </c>
      <c r="G41" s="64">
        <f>SUM(G42:G42)</f>
        <v>0</v>
      </c>
      <c r="H41" s="65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1:20" s="41" customFormat="1" ht="22.5" customHeight="1">
      <c r="A42" s="78">
        <v>210</v>
      </c>
      <c r="B42" s="62" t="s">
        <v>87</v>
      </c>
      <c r="C42" s="70" t="s">
        <v>79</v>
      </c>
      <c r="D42" s="74" t="s">
        <v>43</v>
      </c>
      <c r="E42" s="68">
        <f t="shared" si="1"/>
        <v>61</v>
      </c>
      <c r="F42" s="68">
        <v>61</v>
      </c>
      <c r="G42" s="68"/>
      <c r="H42" s="65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1:20" s="41" customFormat="1" ht="22.5" customHeight="1">
      <c r="A43" s="77">
        <v>210</v>
      </c>
      <c r="B43" s="61" t="s">
        <v>83</v>
      </c>
      <c r="C43" s="70"/>
      <c r="D43" s="63" t="s">
        <v>44</v>
      </c>
      <c r="E43" s="64">
        <f t="shared" si="1"/>
        <v>52</v>
      </c>
      <c r="F43" s="64">
        <f>SUM(F44)</f>
        <v>22</v>
      </c>
      <c r="G43" s="64">
        <f>SUM(G44)</f>
        <v>30</v>
      </c>
      <c r="H43" s="65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1:20" s="41" customFormat="1" ht="22.5" customHeight="1">
      <c r="A44" s="78">
        <v>210</v>
      </c>
      <c r="B44" s="62" t="s">
        <v>83</v>
      </c>
      <c r="C44" s="70" t="s">
        <v>109</v>
      </c>
      <c r="D44" s="74" t="s">
        <v>45</v>
      </c>
      <c r="E44" s="68">
        <f t="shared" si="1"/>
        <v>52</v>
      </c>
      <c r="F44" s="68">
        <v>22</v>
      </c>
      <c r="G44" s="68">
        <v>30</v>
      </c>
      <c r="H44" s="65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1:20" s="41" customFormat="1" ht="22.5" customHeight="1">
      <c r="A45" s="77">
        <v>211</v>
      </c>
      <c r="B45" s="62"/>
      <c r="C45" s="70"/>
      <c r="D45" s="63" t="s">
        <v>46</v>
      </c>
      <c r="E45" s="64">
        <f t="shared" si="1"/>
        <v>9545</v>
      </c>
      <c r="F45" s="64">
        <f>F46</f>
        <v>0</v>
      </c>
      <c r="G45" s="64">
        <f>G46</f>
        <v>9545</v>
      </c>
      <c r="H45" s="65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1:20" s="42" customFormat="1" ht="22.5" customHeight="1">
      <c r="A46" s="77">
        <v>211</v>
      </c>
      <c r="B46" s="61" t="s">
        <v>87</v>
      </c>
      <c r="C46" s="69"/>
      <c r="D46" s="63" t="s">
        <v>47</v>
      </c>
      <c r="E46" s="64">
        <f t="shared" si="1"/>
        <v>9545</v>
      </c>
      <c r="F46" s="64">
        <f>SUM(F47:F47)</f>
        <v>0</v>
      </c>
      <c r="G46" s="64">
        <f>SUM(G47:G47)</f>
        <v>9545</v>
      </c>
      <c r="H46" s="65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1:20" s="42" customFormat="1" ht="22.5" customHeight="1">
      <c r="A47" s="78">
        <v>211</v>
      </c>
      <c r="B47" s="62" t="s">
        <v>87</v>
      </c>
      <c r="C47" s="70" t="s">
        <v>80</v>
      </c>
      <c r="D47" s="74" t="s">
        <v>48</v>
      </c>
      <c r="E47" s="68">
        <f t="shared" si="1"/>
        <v>9545</v>
      </c>
      <c r="F47" s="68"/>
      <c r="G47" s="68">
        <v>9545</v>
      </c>
      <c r="H47" s="7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1:8" s="41" customFormat="1" ht="22.5" customHeight="1">
      <c r="A48" s="69" t="s">
        <v>110</v>
      </c>
      <c r="B48" s="62"/>
      <c r="C48" s="70"/>
      <c r="D48" s="63" t="s">
        <v>49</v>
      </c>
      <c r="E48" s="68">
        <f t="shared" si="1"/>
        <v>474</v>
      </c>
      <c r="F48" s="64">
        <f>F49+F51</f>
        <v>474</v>
      </c>
      <c r="G48" s="64">
        <f>G49+G51</f>
        <v>0</v>
      </c>
      <c r="H48" s="80"/>
    </row>
    <row r="49" spans="1:8" s="42" customFormat="1" ht="22.5" customHeight="1">
      <c r="A49" s="69" t="s">
        <v>110</v>
      </c>
      <c r="B49" s="61" t="s">
        <v>104</v>
      </c>
      <c r="C49" s="69"/>
      <c r="D49" s="63" t="s">
        <v>50</v>
      </c>
      <c r="E49" s="64">
        <f t="shared" si="1"/>
        <v>258</v>
      </c>
      <c r="F49" s="64">
        <f>SUM(F50:F50)</f>
        <v>258</v>
      </c>
      <c r="G49" s="64">
        <f>SUM(G50:G50)</f>
        <v>0</v>
      </c>
      <c r="H49" s="81"/>
    </row>
    <row r="50" spans="1:8" s="41" customFormat="1" ht="22.5" customHeight="1">
      <c r="A50" s="70" t="s">
        <v>110</v>
      </c>
      <c r="B50" s="62" t="s">
        <v>104</v>
      </c>
      <c r="C50" s="70" t="s">
        <v>85</v>
      </c>
      <c r="D50" s="74" t="s">
        <v>51</v>
      </c>
      <c r="E50" s="68">
        <f t="shared" si="1"/>
        <v>258</v>
      </c>
      <c r="F50" s="68">
        <v>258</v>
      </c>
      <c r="G50" s="68"/>
      <c r="H50" s="80"/>
    </row>
    <row r="51" spans="1:8" s="42" customFormat="1" ht="22.5" customHeight="1">
      <c r="A51" s="69" t="s">
        <v>110</v>
      </c>
      <c r="B51" s="61" t="s">
        <v>81</v>
      </c>
      <c r="C51" s="69"/>
      <c r="D51" s="63" t="s">
        <v>52</v>
      </c>
      <c r="E51" s="64">
        <f t="shared" si="1"/>
        <v>216</v>
      </c>
      <c r="F51" s="64">
        <f>F52</f>
        <v>216</v>
      </c>
      <c r="G51" s="64">
        <f>G52</f>
        <v>0</v>
      </c>
      <c r="H51" s="81"/>
    </row>
    <row r="52" spans="1:8" s="41" customFormat="1" ht="22.5" customHeight="1">
      <c r="A52" s="70" t="s">
        <v>110</v>
      </c>
      <c r="B52" s="62" t="s">
        <v>81</v>
      </c>
      <c r="C52" s="70" t="s">
        <v>104</v>
      </c>
      <c r="D52" s="74" t="s">
        <v>53</v>
      </c>
      <c r="E52" s="68">
        <f t="shared" si="1"/>
        <v>216</v>
      </c>
      <c r="F52" s="68">
        <v>216</v>
      </c>
      <c r="G52" s="68"/>
      <c r="H52" s="80"/>
    </row>
    <row r="53" spans="1:8" s="41" customFormat="1" ht="22.5" customHeight="1">
      <c r="A53" s="69" t="s">
        <v>111</v>
      </c>
      <c r="B53" s="62"/>
      <c r="C53" s="70"/>
      <c r="D53" s="63" t="s">
        <v>54</v>
      </c>
      <c r="E53" s="64">
        <f t="shared" si="1"/>
        <v>1714</v>
      </c>
      <c r="F53" s="64">
        <f>F54+F56</f>
        <v>974</v>
      </c>
      <c r="G53" s="64">
        <f>G54+G56</f>
        <v>740</v>
      </c>
      <c r="H53" s="80"/>
    </row>
    <row r="54" spans="1:8" s="42" customFormat="1" ht="22.5" customHeight="1">
      <c r="A54" s="69" t="s">
        <v>111</v>
      </c>
      <c r="B54" s="61" t="s">
        <v>104</v>
      </c>
      <c r="C54" s="69"/>
      <c r="D54" s="63" t="s">
        <v>55</v>
      </c>
      <c r="E54" s="64">
        <f t="shared" si="1"/>
        <v>1609</v>
      </c>
      <c r="F54" s="64">
        <f>F55</f>
        <v>869</v>
      </c>
      <c r="G54" s="64">
        <f>G55</f>
        <v>740</v>
      </c>
      <c r="H54" s="81"/>
    </row>
    <row r="55" spans="1:8" s="41" customFormat="1" ht="22.5" customHeight="1">
      <c r="A55" s="70" t="s">
        <v>111</v>
      </c>
      <c r="B55" s="62" t="s">
        <v>104</v>
      </c>
      <c r="C55" s="70" t="s">
        <v>87</v>
      </c>
      <c r="D55" s="74" t="s">
        <v>56</v>
      </c>
      <c r="E55" s="68">
        <f t="shared" si="1"/>
        <v>1609</v>
      </c>
      <c r="F55" s="68">
        <v>869</v>
      </c>
      <c r="G55" s="68">
        <v>740</v>
      </c>
      <c r="H55" s="80"/>
    </row>
    <row r="56" spans="1:8" s="43" customFormat="1" ht="22.5" customHeight="1">
      <c r="A56" s="82" t="s">
        <v>111</v>
      </c>
      <c r="B56" s="83" t="s">
        <v>80</v>
      </c>
      <c r="C56" s="82"/>
      <c r="D56" s="84" t="s">
        <v>57</v>
      </c>
      <c r="E56" s="85">
        <f t="shared" si="1"/>
        <v>105</v>
      </c>
      <c r="F56" s="85">
        <f>SUM(F57)</f>
        <v>105</v>
      </c>
      <c r="G56" s="85">
        <f>SUM(G57)</f>
        <v>0</v>
      </c>
      <c r="H56" s="86"/>
    </row>
    <row r="57" spans="1:8" s="44" customFormat="1" ht="22.5" customHeight="1">
      <c r="A57" s="87" t="s">
        <v>111</v>
      </c>
      <c r="B57" s="88" t="s">
        <v>80</v>
      </c>
      <c r="C57" s="87" t="s">
        <v>87</v>
      </c>
      <c r="D57" s="89" t="s">
        <v>58</v>
      </c>
      <c r="E57" s="90">
        <f t="shared" si="1"/>
        <v>105</v>
      </c>
      <c r="F57" s="90">
        <v>105</v>
      </c>
      <c r="G57" s="90"/>
      <c r="H57" s="91"/>
    </row>
    <row r="58" spans="1:8" s="43" customFormat="1" ht="22.5" customHeight="1">
      <c r="A58" s="82" t="s">
        <v>112</v>
      </c>
      <c r="B58" s="83"/>
      <c r="C58" s="82"/>
      <c r="D58" s="92" t="s">
        <v>59</v>
      </c>
      <c r="E58" s="85">
        <f t="shared" si="1"/>
        <v>90</v>
      </c>
      <c r="F58" s="85">
        <f>F59</f>
        <v>90</v>
      </c>
      <c r="G58" s="85">
        <f>G59</f>
        <v>0</v>
      </c>
      <c r="H58" s="86"/>
    </row>
    <row r="59" spans="1:8" s="43" customFormat="1" ht="22.5" customHeight="1">
      <c r="A59" s="82" t="s">
        <v>112</v>
      </c>
      <c r="B59" s="83" t="s">
        <v>80</v>
      </c>
      <c r="C59" s="82"/>
      <c r="D59" s="92" t="s">
        <v>60</v>
      </c>
      <c r="E59" s="85">
        <f t="shared" si="1"/>
        <v>90</v>
      </c>
      <c r="F59" s="85">
        <f>F60</f>
        <v>90</v>
      </c>
      <c r="G59" s="85">
        <f>G60</f>
        <v>0</v>
      </c>
      <c r="H59" s="86"/>
    </row>
    <row r="60" spans="1:8" s="44" customFormat="1" ht="22.5" customHeight="1">
      <c r="A60" s="87" t="s">
        <v>112</v>
      </c>
      <c r="B60" s="88" t="s">
        <v>80</v>
      </c>
      <c r="C60" s="87" t="s">
        <v>104</v>
      </c>
      <c r="D60" s="89" t="s">
        <v>61</v>
      </c>
      <c r="E60" s="90">
        <f t="shared" si="1"/>
        <v>90</v>
      </c>
      <c r="F60" s="90">
        <v>90</v>
      </c>
      <c r="G60" s="90"/>
      <c r="H60" s="91"/>
    </row>
    <row r="61" spans="1:8" s="44" customFormat="1" ht="22.5" customHeight="1">
      <c r="A61" s="93"/>
      <c r="B61" s="93"/>
      <c r="C61" s="93"/>
      <c r="D61" s="94" t="s">
        <v>69</v>
      </c>
      <c r="E61" s="95">
        <f t="shared" si="1"/>
        <v>14005</v>
      </c>
      <c r="F61" s="95">
        <f>F7+F10+F18+F23+F27+F38+F45+F48+F53+F58</f>
        <v>3347</v>
      </c>
      <c r="G61" s="95">
        <f>G7+G10+G18+G23+G27+G38+G45+G48+G53+G58</f>
        <v>10658</v>
      </c>
      <c r="H61" s="91"/>
    </row>
    <row r="65" ht="14.25">
      <c r="E65" s="100"/>
    </row>
    <row r="67" ht="14.25">
      <c r="F67" s="101"/>
    </row>
  </sheetData>
  <sheetProtection/>
  <mergeCells count="8">
    <mergeCell ref="A2:H2"/>
    <mergeCell ref="A4:E4"/>
    <mergeCell ref="A5:C5"/>
    <mergeCell ref="D5:D6"/>
    <mergeCell ref="E5:E6"/>
    <mergeCell ref="F5:F6"/>
    <mergeCell ref="G5:G6"/>
    <mergeCell ref="H5:H6"/>
  </mergeCells>
  <printOptions horizontalCentered="1"/>
  <pageMargins left="0.75" right="0.75" top="0.58" bottom="0.16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3" ySplit="4" topLeftCell="D5" activePane="bottomRight" state="frozen"/>
      <selection pane="bottomRight" activeCell="A3" sqref="A3:B3"/>
    </sheetView>
  </sheetViews>
  <sheetFormatPr defaultColWidth="26.50390625" defaultRowHeight="14.25"/>
  <cols>
    <col min="1" max="1" width="13.125" style="23" customWidth="1"/>
    <col min="2" max="2" width="29.00390625" style="24" customWidth="1"/>
    <col min="3" max="3" width="29.875" style="24" customWidth="1"/>
    <col min="4" max="4" width="13.375" style="24" customWidth="1"/>
    <col min="5" max="5" width="9.50390625" style="24" customWidth="1"/>
    <col min="6" max="6" width="11.375" style="24" customWidth="1"/>
    <col min="7" max="16384" width="26.50390625" style="24" customWidth="1"/>
  </cols>
  <sheetData>
    <row r="1" ht="25.5" customHeight="1">
      <c r="A1" s="23" t="s">
        <v>113</v>
      </c>
    </row>
    <row r="2" spans="1:3" ht="28.5" customHeight="1">
      <c r="A2" s="25" t="s">
        <v>114</v>
      </c>
      <c r="B2" s="25"/>
      <c r="C2" s="25"/>
    </row>
    <row r="3" spans="1:3" s="19" customFormat="1" ht="33.75" customHeight="1">
      <c r="A3" s="26" t="s">
        <v>115</v>
      </c>
      <c r="B3" s="26"/>
      <c r="C3" s="27" t="s">
        <v>5</v>
      </c>
    </row>
    <row r="4" spans="1:3" s="20" customFormat="1" ht="33.75" customHeight="1">
      <c r="A4" s="28" t="s">
        <v>99</v>
      </c>
      <c r="B4" s="28" t="s">
        <v>116</v>
      </c>
      <c r="C4" s="28" t="s">
        <v>117</v>
      </c>
    </row>
    <row r="5" spans="1:3" s="21" customFormat="1" ht="33.75" customHeight="1">
      <c r="A5" s="29"/>
      <c r="B5" s="28" t="s">
        <v>118</v>
      </c>
      <c r="C5" s="30">
        <f>C6+C14+C42</f>
        <v>3347</v>
      </c>
    </row>
    <row r="6" spans="1:3" s="21" customFormat="1" ht="33.75" customHeight="1">
      <c r="A6" s="28">
        <v>301</v>
      </c>
      <c r="B6" s="31" t="s">
        <v>119</v>
      </c>
      <c r="C6" s="32">
        <f>SUM(C7:C13)</f>
        <v>2939</v>
      </c>
    </row>
    <row r="7" spans="1:3" s="21" customFormat="1" ht="33.75" customHeight="1">
      <c r="A7" s="33">
        <v>30101</v>
      </c>
      <c r="B7" s="34" t="s">
        <v>120</v>
      </c>
      <c r="C7" s="32">
        <v>1361.22</v>
      </c>
    </row>
    <row r="8" spans="1:3" s="21" customFormat="1" ht="33.75" customHeight="1">
      <c r="A8" s="33">
        <v>30102</v>
      </c>
      <c r="B8" s="34" t="s">
        <v>121</v>
      </c>
      <c r="C8" s="32">
        <v>724.59</v>
      </c>
    </row>
    <row r="9" spans="1:3" s="21" customFormat="1" ht="33.75" customHeight="1">
      <c r="A9" s="33">
        <v>30103</v>
      </c>
      <c r="B9" s="34" t="s">
        <v>122</v>
      </c>
      <c r="C9" s="32">
        <v>45</v>
      </c>
    </row>
    <row r="10" spans="1:3" s="21" customFormat="1" ht="33.75" customHeight="1">
      <c r="A10" s="33">
        <v>30104</v>
      </c>
      <c r="B10" s="34" t="s">
        <v>123</v>
      </c>
      <c r="C10" s="32">
        <v>793.19</v>
      </c>
    </row>
    <row r="11" spans="1:3" s="21" customFormat="1" ht="33.75" customHeight="1">
      <c r="A11" s="33">
        <v>30106</v>
      </c>
      <c r="B11" s="34" t="s">
        <v>124</v>
      </c>
      <c r="C11" s="32"/>
    </row>
    <row r="12" spans="1:3" s="21" customFormat="1" ht="33.75" customHeight="1">
      <c r="A12" s="33">
        <v>30107</v>
      </c>
      <c r="B12" s="34" t="s">
        <v>125</v>
      </c>
      <c r="C12" s="32"/>
    </row>
    <row r="13" spans="1:3" s="21" customFormat="1" ht="33.75" customHeight="1">
      <c r="A13" s="33">
        <v>30199</v>
      </c>
      <c r="B13" s="34" t="s">
        <v>126</v>
      </c>
      <c r="C13" s="32">
        <v>15</v>
      </c>
    </row>
    <row r="14" spans="1:3" s="21" customFormat="1" ht="33.75" customHeight="1">
      <c r="A14" s="28">
        <v>302</v>
      </c>
      <c r="B14" s="31" t="s">
        <v>127</v>
      </c>
      <c r="C14" s="30">
        <f>SUM(C15:C41)</f>
        <v>227</v>
      </c>
    </row>
    <row r="15" spans="1:3" s="21" customFormat="1" ht="33.75" customHeight="1">
      <c r="A15" s="33">
        <v>30201</v>
      </c>
      <c r="B15" s="34" t="s">
        <v>128</v>
      </c>
      <c r="C15" s="30">
        <v>68</v>
      </c>
    </row>
    <row r="16" spans="1:3" s="21" customFormat="1" ht="33.75" customHeight="1">
      <c r="A16" s="33">
        <v>30202</v>
      </c>
      <c r="B16" s="34" t="s">
        <v>129</v>
      </c>
      <c r="C16" s="30">
        <v>1</v>
      </c>
    </row>
    <row r="17" spans="1:3" s="21" customFormat="1" ht="33.75" customHeight="1">
      <c r="A17" s="33">
        <v>30203</v>
      </c>
      <c r="B17" s="34" t="s">
        <v>130</v>
      </c>
      <c r="C17" s="30"/>
    </row>
    <row r="18" spans="1:3" s="21" customFormat="1" ht="33.75" customHeight="1">
      <c r="A18" s="33">
        <v>30204</v>
      </c>
      <c r="B18" s="34" t="s">
        <v>131</v>
      </c>
      <c r="C18" s="30">
        <v>0.5</v>
      </c>
    </row>
    <row r="19" spans="1:3" s="21" customFormat="1" ht="33.75" customHeight="1">
      <c r="A19" s="33">
        <v>30205</v>
      </c>
      <c r="B19" s="34" t="s">
        <v>132</v>
      </c>
      <c r="C19" s="30">
        <v>2.1</v>
      </c>
    </row>
    <row r="20" spans="1:3" s="21" customFormat="1" ht="33.75" customHeight="1">
      <c r="A20" s="33">
        <v>30206</v>
      </c>
      <c r="B20" s="34" t="s">
        <v>133</v>
      </c>
      <c r="C20" s="30">
        <v>4.9</v>
      </c>
    </row>
    <row r="21" spans="1:3" s="21" customFormat="1" ht="33.75" customHeight="1">
      <c r="A21" s="33">
        <v>30207</v>
      </c>
      <c r="B21" s="34" t="s">
        <v>134</v>
      </c>
      <c r="C21" s="30">
        <v>2.5</v>
      </c>
    </row>
    <row r="22" spans="1:3" s="21" customFormat="1" ht="33.75" customHeight="1">
      <c r="A22" s="33">
        <v>30208</v>
      </c>
      <c r="B22" s="34" t="s">
        <v>135</v>
      </c>
      <c r="C22" s="30">
        <v>33</v>
      </c>
    </row>
    <row r="23" spans="1:3" s="21" customFormat="1" ht="33.75" customHeight="1">
      <c r="A23" s="33">
        <v>30209</v>
      </c>
      <c r="B23" s="34" t="s">
        <v>136</v>
      </c>
      <c r="C23" s="30"/>
    </row>
    <row r="24" spans="1:3" s="21" customFormat="1" ht="33.75" customHeight="1">
      <c r="A24" s="33">
        <v>30211</v>
      </c>
      <c r="B24" s="34" t="s">
        <v>137</v>
      </c>
      <c r="C24" s="30">
        <v>3</v>
      </c>
    </row>
    <row r="25" spans="1:3" s="21" customFormat="1" ht="33.75" customHeight="1">
      <c r="A25" s="33">
        <v>30212</v>
      </c>
      <c r="B25" s="34" t="s">
        <v>138</v>
      </c>
      <c r="C25" s="30"/>
    </row>
    <row r="26" spans="1:3" s="21" customFormat="1" ht="33.75" customHeight="1">
      <c r="A26" s="33">
        <v>30213</v>
      </c>
      <c r="B26" s="34" t="s">
        <v>139</v>
      </c>
      <c r="C26" s="30">
        <v>20</v>
      </c>
    </row>
    <row r="27" spans="1:3" s="21" customFormat="1" ht="33.75" customHeight="1">
      <c r="A27" s="33">
        <v>30214</v>
      </c>
      <c r="B27" s="34" t="s">
        <v>140</v>
      </c>
      <c r="C27" s="30"/>
    </row>
    <row r="28" spans="1:3" s="21" customFormat="1" ht="33.75" customHeight="1">
      <c r="A28" s="33">
        <v>30215</v>
      </c>
      <c r="B28" s="34" t="s">
        <v>141</v>
      </c>
      <c r="C28" s="30"/>
    </row>
    <row r="29" spans="1:3" s="21" customFormat="1" ht="33.75" customHeight="1">
      <c r="A29" s="33">
        <v>30216</v>
      </c>
      <c r="B29" s="34" t="s">
        <v>142</v>
      </c>
      <c r="C29" s="30"/>
    </row>
    <row r="30" spans="1:3" s="21" customFormat="1" ht="33.75" customHeight="1">
      <c r="A30" s="33">
        <v>30217</v>
      </c>
      <c r="B30" s="34" t="s">
        <v>143</v>
      </c>
      <c r="C30" s="30">
        <v>9</v>
      </c>
    </row>
    <row r="31" spans="1:3" s="21" customFormat="1" ht="33.75" customHeight="1">
      <c r="A31" s="33">
        <v>30218</v>
      </c>
      <c r="B31" s="34" t="s">
        <v>144</v>
      </c>
      <c r="C31" s="30"/>
    </row>
    <row r="32" spans="1:3" s="21" customFormat="1" ht="33.75" customHeight="1">
      <c r="A32" s="33">
        <v>30224</v>
      </c>
      <c r="B32" s="34" t="s">
        <v>145</v>
      </c>
      <c r="C32" s="30"/>
    </row>
    <row r="33" spans="1:3" s="21" customFormat="1" ht="33.75" customHeight="1">
      <c r="A33" s="33">
        <v>30225</v>
      </c>
      <c r="B33" s="34" t="s">
        <v>146</v>
      </c>
      <c r="C33" s="30"/>
    </row>
    <row r="34" spans="1:3" s="21" customFormat="1" ht="33.75" customHeight="1">
      <c r="A34" s="33">
        <v>30226</v>
      </c>
      <c r="B34" s="34" t="s">
        <v>147</v>
      </c>
      <c r="C34" s="30"/>
    </row>
    <row r="35" spans="1:3" s="21" customFormat="1" ht="33.75" customHeight="1">
      <c r="A35" s="33">
        <v>30227</v>
      </c>
      <c r="B35" s="34" t="s">
        <v>148</v>
      </c>
      <c r="C35" s="30"/>
    </row>
    <row r="36" spans="1:3" s="21" customFormat="1" ht="33.75" customHeight="1">
      <c r="A36" s="33">
        <v>30228</v>
      </c>
      <c r="B36" s="34" t="s">
        <v>149</v>
      </c>
      <c r="C36" s="30"/>
    </row>
    <row r="37" spans="1:3" s="21" customFormat="1" ht="33.75" customHeight="1">
      <c r="A37" s="33">
        <v>30229</v>
      </c>
      <c r="B37" s="34" t="s">
        <v>150</v>
      </c>
      <c r="C37" s="30"/>
    </row>
    <row r="38" spans="1:3" s="21" customFormat="1" ht="33.75" customHeight="1">
      <c r="A38" s="33">
        <v>30231</v>
      </c>
      <c r="B38" s="34" t="s">
        <v>151</v>
      </c>
      <c r="C38" s="30"/>
    </row>
    <row r="39" spans="1:3" s="21" customFormat="1" ht="33.75" customHeight="1">
      <c r="A39" s="33">
        <v>30239</v>
      </c>
      <c r="B39" s="34" t="s">
        <v>152</v>
      </c>
      <c r="C39" s="30">
        <v>77</v>
      </c>
    </row>
    <row r="40" spans="1:8" s="21" customFormat="1" ht="33.75" customHeight="1">
      <c r="A40" s="33">
        <v>30240</v>
      </c>
      <c r="B40" s="35" t="s">
        <v>153</v>
      </c>
      <c r="C40" s="30"/>
      <c r="D40" s="36"/>
      <c r="F40" s="36"/>
      <c r="H40" s="36"/>
    </row>
    <row r="41" spans="1:3" s="21" customFormat="1" ht="33.75" customHeight="1">
      <c r="A41" s="33">
        <v>30299</v>
      </c>
      <c r="B41" s="34" t="s">
        <v>154</v>
      </c>
      <c r="C41" s="30">
        <v>6</v>
      </c>
    </row>
    <row r="42" spans="1:3" s="22" customFormat="1" ht="33.75" customHeight="1">
      <c r="A42" s="28">
        <v>303</v>
      </c>
      <c r="B42" s="37" t="s">
        <v>155</v>
      </c>
      <c r="C42" s="30">
        <f>SUM(C43:C58)</f>
        <v>181</v>
      </c>
    </row>
    <row r="43" spans="1:3" s="21" customFormat="1" ht="33.75" customHeight="1">
      <c r="A43" s="28">
        <v>30301</v>
      </c>
      <c r="B43" s="34" t="s">
        <v>156</v>
      </c>
      <c r="C43" s="30">
        <v>6</v>
      </c>
    </row>
    <row r="44" spans="1:3" s="21" customFormat="1" ht="33.75" customHeight="1">
      <c r="A44" s="28">
        <v>30302</v>
      </c>
      <c r="B44" s="34" t="s">
        <v>157</v>
      </c>
      <c r="C44" s="30">
        <v>70</v>
      </c>
    </row>
    <row r="45" spans="1:7" s="21" customFormat="1" ht="33.75" customHeight="1">
      <c r="A45" s="28">
        <v>30303</v>
      </c>
      <c r="B45" s="34" t="s">
        <v>158</v>
      </c>
      <c r="C45" s="30"/>
      <c r="G45" s="38"/>
    </row>
    <row r="46" spans="1:7" s="21" customFormat="1" ht="33.75" customHeight="1">
      <c r="A46" s="28">
        <v>30304</v>
      </c>
      <c r="B46" s="34" t="s">
        <v>159</v>
      </c>
      <c r="C46" s="30"/>
      <c r="G46" s="38"/>
    </row>
    <row r="47" spans="1:7" s="21" customFormat="1" ht="33.75" customHeight="1">
      <c r="A47" s="28">
        <v>30305</v>
      </c>
      <c r="B47" s="34" t="s">
        <v>160</v>
      </c>
      <c r="C47" s="30"/>
      <c r="G47" s="38"/>
    </row>
    <row r="48" spans="1:7" s="21" customFormat="1" ht="33.75" customHeight="1">
      <c r="A48" s="28">
        <v>30306</v>
      </c>
      <c r="B48" s="34" t="s">
        <v>161</v>
      </c>
      <c r="C48" s="30"/>
      <c r="G48" s="38"/>
    </row>
    <row r="49" spans="1:7" s="21" customFormat="1" ht="33.75" customHeight="1">
      <c r="A49" s="28">
        <v>30307</v>
      </c>
      <c r="B49" s="34" t="s">
        <v>162</v>
      </c>
      <c r="C49" s="30"/>
      <c r="G49" s="38"/>
    </row>
    <row r="50" spans="1:7" s="21" customFormat="1" ht="33.75" customHeight="1">
      <c r="A50" s="28">
        <v>30308</v>
      </c>
      <c r="B50" s="34" t="s">
        <v>163</v>
      </c>
      <c r="C50" s="30"/>
      <c r="G50" s="38"/>
    </row>
    <row r="51" spans="1:7" s="21" customFormat="1" ht="33.75" customHeight="1">
      <c r="A51" s="28">
        <v>30309</v>
      </c>
      <c r="B51" s="34" t="s">
        <v>164</v>
      </c>
      <c r="C51" s="30"/>
      <c r="G51" s="38"/>
    </row>
    <row r="52" spans="1:7" s="21" customFormat="1" ht="33.75" customHeight="1">
      <c r="A52" s="28">
        <v>30310</v>
      </c>
      <c r="B52" s="34" t="s">
        <v>165</v>
      </c>
      <c r="C52" s="30"/>
      <c r="G52" s="39"/>
    </row>
    <row r="53" spans="1:7" s="21" customFormat="1" ht="33.75" customHeight="1">
      <c r="A53" s="28">
        <v>30311</v>
      </c>
      <c r="B53" s="34" t="s">
        <v>166</v>
      </c>
      <c r="C53" s="30">
        <v>90</v>
      </c>
      <c r="G53" s="39"/>
    </row>
    <row r="54" spans="1:7" s="21" customFormat="1" ht="33.75" customHeight="1">
      <c r="A54" s="28">
        <v>30312</v>
      </c>
      <c r="B54" s="34" t="s">
        <v>167</v>
      </c>
      <c r="C54" s="30"/>
      <c r="G54" s="39"/>
    </row>
    <row r="55" spans="1:7" s="21" customFormat="1" ht="33.75" customHeight="1">
      <c r="A55" s="28">
        <v>30313</v>
      </c>
      <c r="B55" s="34" t="s">
        <v>168</v>
      </c>
      <c r="C55" s="30"/>
      <c r="G55" s="39"/>
    </row>
    <row r="56" spans="1:7" s="21" customFormat="1" ht="33.75" customHeight="1">
      <c r="A56" s="28">
        <v>30314</v>
      </c>
      <c r="B56" s="34" t="s">
        <v>169</v>
      </c>
      <c r="C56" s="30">
        <v>15</v>
      </c>
      <c r="G56" s="38"/>
    </row>
    <row r="57" spans="1:7" s="21" customFormat="1" ht="33.75" customHeight="1">
      <c r="A57" s="28">
        <v>30315</v>
      </c>
      <c r="B57" s="34" t="s">
        <v>170</v>
      </c>
      <c r="C57" s="30"/>
      <c r="G57" s="38"/>
    </row>
    <row r="58" spans="1:7" s="21" customFormat="1" ht="33.75" customHeight="1">
      <c r="A58" s="28">
        <v>30399</v>
      </c>
      <c r="B58" s="34" t="s">
        <v>171</v>
      </c>
      <c r="C58" s="30"/>
      <c r="G58" s="38"/>
    </row>
    <row r="59" ht="14.25">
      <c r="G59" s="40"/>
    </row>
    <row r="60" ht="14.25">
      <c r="G60" s="40"/>
    </row>
    <row r="61" ht="14.25">
      <c r="G61" s="40"/>
    </row>
    <row r="62" ht="14.25">
      <c r="G62" s="40"/>
    </row>
    <row r="63" ht="14.25">
      <c r="G63" s="40"/>
    </row>
    <row r="64" ht="14.25">
      <c r="G64" s="40"/>
    </row>
    <row r="65" ht="14.25">
      <c r="G65" s="40"/>
    </row>
    <row r="66" ht="14.25">
      <c r="G66" s="40"/>
    </row>
    <row r="67" ht="14.25">
      <c r="G67" s="40"/>
    </row>
    <row r="68" ht="14.25">
      <c r="G68" s="40"/>
    </row>
  </sheetData>
  <sheetProtection/>
  <mergeCells count="2">
    <mergeCell ref="A2:C2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35.50390625" style="0" customWidth="1"/>
    <col min="2" max="3" width="29.75390625" style="0" customWidth="1"/>
    <col min="4" max="4" width="9.00390625" style="0" hidden="1" customWidth="1"/>
    <col min="6" max="6" width="9.50390625" style="0" bestFit="1" customWidth="1"/>
  </cols>
  <sheetData>
    <row r="1" spans="1:2" ht="26.25" customHeight="1">
      <c r="A1" t="s">
        <v>172</v>
      </c>
      <c r="B1" s="3"/>
    </row>
    <row r="2" spans="1:3" ht="27">
      <c r="A2" s="4" t="s">
        <v>173</v>
      </c>
      <c r="B2" s="4"/>
      <c r="C2" s="5"/>
    </row>
    <row r="3" spans="1:3" ht="26.25" customHeight="1">
      <c r="A3" s="6" t="s">
        <v>4</v>
      </c>
      <c r="B3" s="7"/>
      <c r="C3" s="8" t="s">
        <v>5</v>
      </c>
    </row>
    <row r="4" spans="1:3" s="1" customFormat="1" ht="30" customHeight="1">
      <c r="A4" s="9" t="s">
        <v>116</v>
      </c>
      <c r="B4" s="10" t="s">
        <v>174</v>
      </c>
      <c r="C4" s="11"/>
    </row>
    <row r="5" spans="1:3" s="1" customFormat="1" ht="30" customHeight="1">
      <c r="A5" s="12"/>
      <c r="B5" s="13" t="s">
        <v>175</v>
      </c>
      <c r="C5" s="13" t="s">
        <v>117</v>
      </c>
    </row>
    <row r="6" spans="1:6" s="2" customFormat="1" ht="30" customHeight="1">
      <c r="A6" s="14" t="s">
        <v>176</v>
      </c>
      <c r="B6" s="13">
        <f>SUM(B7:B9)</f>
        <v>9</v>
      </c>
      <c r="C6" s="13">
        <f>SUM(C7:C9)</f>
        <v>8</v>
      </c>
      <c r="D6" s="2">
        <f aca="true" t="shared" si="0" ref="D6:D11">SUM(C6-B6)/B6</f>
        <v>-0.1111111111111111</v>
      </c>
      <c r="E6"/>
      <c r="F6" s="15"/>
    </row>
    <row r="7" spans="1:6" ht="30" customHeight="1">
      <c r="A7" s="16" t="s">
        <v>177</v>
      </c>
      <c r="B7" s="17"/>
      <c r="C7" s="17"/>
      <c r="D7" s="2" t="e">
        <f t="shared" si="0"/>
        <v>#DIV/0!</v>
      </c>
      <c r="F7" s="15"/>
    </row>
    <row r="8" spans="1:6" ht="30" customHeight="1">
      <c r="A8" s="18" t="s">
        <v>178</v>
      </c>
      <c r="B8" s="17">
        <v>9</v>
      </c>
      <c r="C8" s="17">
        <v>8</v>
      </c>
      <c r="D8" s="2">
        <f t="shared" si="0"/>
        <v>-0.1111111111111111</v>
      </c>
      <c r="F8" s="15"/>
    </row>
    <row r="9" spans="1:6" ht="30" customHeight="1">
      <c r="A9" s="18" t="s">
        <v>179</v>
      </c>
      <c r="B9" s="18"/>
      <c r="C9" s="18"/>
      <c r="D9" s="2" t="e">
        <f t="shared" si="0"/>
        <v>#DIV/0!</v>
      </c>
      <c r="F9" s="15"/>
    </row>
    <row r="10" spans="1:6" ht="30" customHeight="1">
      <c r="A10" s="18" t="s">
        <v>180</v>
      </c>
      <c r="B10" s="18"/>
      <c r="C10" s="18"/>
      <c r="D10" s="2" t="e">
        <f t="shared" si="0"/>
        <v>#DIV/0!</v>
      </c>
      <c r="F10" s="15"/>
    </row>
    <row r="11" spans="1:6" ht="30" customHeight="1">
      <c r="A11" s="18" t="s">
        <v>181</v>
      </c>
      <c r="B11" s="18"/>
      <c r="C11" s="18"/>
      <c r="D11" s="2" t="e">
        <f t="shared" si="0"/>
        <v>#DIV/0!</v>
      </c>
      <c r="F11" s="15"/>
    </row>
    <row r="15" ht="97.5" customHeight="1"/>
    <row r="23" ht="9" customHeight="1"/>
  </sheetData>
  <sheetProtection/>
  <mergeCells count="3">
    <mergeCell ref="A2:C2"/>
    <mergeCell ref="B4:C4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2017-10-27T01:41:10Z</cp:lastPrinted>
  <dcterms:created xsi:type="dcterms:W3CDTF">1996-12-17T01:32:42Z</dcterms:created>
  <dcterms:modified xsi:type="dcterms:W3CDTF">2022-09-02T02:38:13Z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B79A3A2C6CB447D0A3BC449E3FA48A6A</vt:lpwstr>
  </property>
</Properties>
</file>