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1" firstSheet="1" activeTab="20"/>
  </bookViews>
  <sheets>
    <sheet name="Define" sheetId="1" state="hidden" r:id="rId1"/>
    <sheet name="1" sheetId="5" r:id="rId2"/>
    <sheet name="2" sheetId="6" r:id="rId3"/>
    <sheet name="3" sheetId="19" r:id="rId4"/>
    <sheet name="4" sheetId="23" r:id="rId5"/>
    <sheet name="5" sheetId="9" r:id="rId6"/>
    <sheet name="6" sheetId="10" r:id="rId7"/>
    <sheet name="7" sheetId="13" r:id="rId8"/>
    <sheet name="8" sheetId="14" r:id="rId9"/>
    <sheet name="9" sheetId="17" r:id="rId10"/>
    <sheet name="10" sheetId="18" r:id="rId11"/>
    <sheet name="11" sheetId="3" r:id="rId12"/>
    <sheet name="12" sheetId="4" r:id="rId13"/>
    <sheet name="13" sheetId="7" r:id="rId14"/>
    <sheet name="14" sheetId="8" r:id="rId15"/>
    <sheet name="15" sheetId="11" r:id="rId16"/>
    <sheet name="16" sheetId="12" r:id="rId17"/>
    <sheet name="17" sheetId="15" r:id="rId18"/>
    <sheet name="18" sheetId="16" r:id="rId19"/>
    <sheet name="19" sheetId="21" r:id="rId20"/>
    <sheet name="20" sheetId="24" r:id="rId21"/>
  </sheets>
  <definedNames>
    <definedName name="_xlnm.Print_Area" localSheetId="12">'12'!$A$1:$G$709</definedName>
    <definedName name="_xlnm.Print_Area" localSheetId="2">'2'!$A$1:$G$545</definedName>
    <definedName name="_xlnm.Print_Area" localSheetId="14">'14'!$A$1:$G$39</definedName>
    <definedName name="_xlnm.Print_Area" localSheetId="6">'6'!$A$1:$G$35</definedName>
    <definedName name="_xlnm.Print_Area" localSheetId="16">'16'!$A$1:$G$18</definedName>
    <definedName name="_xlnm.Print_Area" localSheetId="8">'8'!$A$1:$G$17</definedName>
    <definedName name="_xlnm._FilterDatabase" localSheetId="19" hidden="1">'19'!$B$3:$E$81</definedName>
    <definedName name="_xlnm._FilterDatabase" localSheetId="4" hidden="1">'4'!#REF!</definedName>
    <definedName name="_xlnm.Print_Titles" localSheetId="4">'4'!$1:$4</definedName>
    <definedName name="_xlnm.Print_Titles" localSheetId="19">'19'!$1:$4</definedName>
    <definedName name="_xlnm.Print_Titles" localSheetId="3">'3'!$1:$4</definedName>
    <definedName name="_xlnm.Print_Titles" localSheetId="12">'12'!$1:$5</definedName>
    <definedName name="_xlnm.Print_Titles" localSheetId="2">'2'!$1:$5</definedName>
    <definedName name="_xlnm.Print_Titles" localSheetId="14">'14'!$1:$5</definedName>
    <definedName name="_xlnm.Print_Titles" localSheetId="6">'6'!$1:$5</definedName>
    <definedName name="_xlnm._FilterDatabase" localSheetId="12" hidden="1">'12'!$A$1:$G$710</definedName>
    <definedName name="_xlnm._FilterDatabase" localSheetId="2" hidden="1">'2'!$A$1:$G$546</definedName>
    <definedName name="_xlnm.Print_Area" localSheetId="17">'17'!$A$1:$G$13</definedName>
    <definedName name="_xlnm.Print_Area" localSheetId="18">'18'!$A$1:$G$13</definedName>
    <definedName name="_xlnm.Print_Area" localSheetId="9">'9'!$A$1:$G$39</definedName>
    <definedName name="_xlnm.Print_Titles" localSheetId="9">'9'!$1:$5</definedName>
    <definedName name="_xlnm._FilterDatabase" localSheetId="9" hidden="1">'9'!$F$6:$G$38</definedName>
    <definedName name="_xlnm._FilterDatabase" localSheetId="10" hidden="1">'10'!$F$6:$G$36</definedName>
    <definedName name="_xlnm.Print_Area" localSheetId="10">'10'!$A$1:$G$34</definedName>
    <definedName name="_xlnm.Print_Titles" localSheetId="10">'10'!$1:$5</definedName>
  </definedNames>
  <calcPr calcId="144525"/>
</workbook>
</file>

<file path=xl/sharedStrings.xml><?xml version="1.0" encoding="utf-8"?>
<sst xmlns="http://schemas.openxmlformats.org/spreadsheetml/2006/main" count="1974" uniqueCount="916">
  <si>
    <t>FORMULA_DBT=</t>
  </si>
  <si>
    <t>C:\DOCUMENTS AND SETTINGS\ADMINISTRATOR\桌面\2018年人代会草案简表定稿.XLSX</t>
  </si>
  <si>
    <t>公式</t>
  </si>
  <si>
    <t>2018本级项级-整数</t>
  </si>
  <si>
    <t>表1</t>
  </si>
  <si>
    <t>2021年市本级一般公共预算收入决算表</t>
  </si>
  <si>
    <t>单位：万元</t>
  </si>
  <si>
    <t>预算科目</t>
  </si>
  <si>
    <t>2020年决算数</t>
  </si>
  <si>
    <t>2021年预算</t>
  </si>
  <si>
    <t>2021年决算数</t>
  </si>
  <si>
    <t>2021年决算数完成调整预算数%</t>
  </si>
  <si>
    <t>2021年决算数比2020年决算数增减%</t>
  </si>
  <si>
    <t>年初数</t>
  </si>
  <si>
    <t>调整数</t>
  </si>
  <si>
    <t>一般公共预算收入合计</t>
  </si>
  <si>
    <t>一、税收收入</t>
  </si>
  <si>
    <t xml:space="preserve">    增值税</t>
  </si>
  <si>
    <t>　　企业所得税</t>
  </si>
  <si>
    <t xml:space="preserve">    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</si>
  <si>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</si>
  <si>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</si>
  <si>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</si>
  <si>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</si>
  <si>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</si>
  <si>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</si>
  <si>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</si>
  <si>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</si>
  <si>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</si>
  <si>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</si>
  <si>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</si>
  <si>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</si>
  <si>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</si>
  <si>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</si>
  <si>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</si>
  <si>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国有资源（资产）有偿使用收入</t>
  </si>
  <si>
    <t xml:space="preserve">    捐赠收入</t>
  </si>
  <si>
    <t xml:space="preserve">    政府住房基金收入</t>
  </si>
  <si>
    <t>　　其他收入</t>
  </si>
  <si>
    <t xml:space="preserve">    加：上级补助收入</t>
  </si>
  <si>
    <t xml:space="preserve">        下级上解收入</t>
  </si>
  <si>
    <t xml:space="preserve">        上年结余</t>
  </si>
  <si>
    <t xml:space="preserve">        调入资金</t>
  </si>
  <si>
    <t xml:space="preserve">        动用预算稳定调节基金</t>
  </si>
  <si>
    <t xml:space="preserve">        债务转贷收入</t>
  </si>
  <si>
    <t>收入总计</t>
  </si>
  <si>
    <t>表2</t>
  </si>
  <si>
    <t>2021年市本级一般公共预算支出决算表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</si>
  <si>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</si>
  <si>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</si>
  <si>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</si>
  <si>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</si>
  <si>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</si>
  <si>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</si>
  <si>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人大立法</t>
  </si>
  <si>
    <t xml:space="preserve">    代表工作</t>
  </si>
  <si>
    <t xml:space="preserve">    其他人大事务支出</t>
  </si>
  <si>
    <t xml:space="preserve">  政协事务</t>
  </si>
  <si>
    <t xml:space="preserve">    政协会议</t>
  </si>
  <si>
    <t xml:space="preserve">    其他政协事务支出</t>
  </si>
  <si>
    <t xml:space="preserve">  政府办公厅(室)及相关机构事务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</si>
  <si>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</si>
  <si>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</si>
  <si>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</si>
  <si>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</si>
  <si>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</si>
  <si>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</si>
  <si>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</si>
  <si>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</si>
  <si>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</si>
  <si>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</si>
  <si>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</si>
  <si>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</si>
  <si>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</si>
  <si>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</si>
  <si>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</si>
  <si>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</si>
  <si>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</si>
  <si>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海关事务</t>
  </si>
  <si>
    <t xml:space="preserve">    口岸管理</t>
  </si>
  <si>
    <t xml:space="preserve">    其他海关事务支出</t>
  </si>
  <si>
    <t xml:space="preserve">  纪检监察事务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</si>
  <si>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</si>
  <si>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</si>
  <si>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</si>
  <si>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</si>
  <si>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</si>
  <si>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</si>
  <si>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知识产权事务</t>
  </si>
  <si>
    <t xml:space="preserve">  民族事务</t>
  </si>
  <si>
    <t xml:space="preserve">    民族工作专项</t>
  </si>
  <si>
    <t xml:space="preserve">    其他民族事务支出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</si>
  <si>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</si>
  <si>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</si>
  <si>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</si>
  <si>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</si>
  <si>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</si>
  <si>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</si>
  <si>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</si>
  <si>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</si>
  <si>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</si>
  <si>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</si>
  <si>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</si>
  <si>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</si>
  <si>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</si>
  <si>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</si>
  <si>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</si>
  <si>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</si>
  <si>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</si>
  <si>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</si>
  <si>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</si>
  <si>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</si>
  <si>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</si>
  <si>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</si>
  <si>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</si>
  <si>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</si>
  <si>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</t>
  </si>
  <si>
    <t>国防支出</t>
  </si>
  <si>
    <t xml:space="preserve">  国防动员</t>
  </si>
  <si>
    <t xml:space="preserve">    兵役征集</t>
  </si>
  <si>
    <t xml:space="preserve">    人民防空</t>
  </si>
  <si>
    <t xml:space="preserve">    国防教育</t>
  </si>
  <si>
    <t xml:space="preserve">    民兵</t>
  </si>
  <si>
    <t xml:space="preserve">    边海防</t>
  </si>
  <si>
    <t xml:space="preserve">    其他国防动员支出</t>
  </si>
  <si>
    <t xml:space="preserve">  其他国防支出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</si>
  <si>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</si>
  <si>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</si>
  <si>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</si>
  <si>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</si>
  <si>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</si>
  <si>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信息化建设</t>
  </si>
  <si>
    <t xml:space="preserve">    执法办案</t>
  </si>
  <si>
    <t xml:space="preserve">    其他公安支出</t>
  </si>
  <si>
    <t xml:space="preserve">  国家安全</t>
  </si>
  <si>
    <t xml:space="preserve">    安全业务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</si>
  <si>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</si>
  <si>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</si>
  <si>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</si>
  <si>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</si>
  <si>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</si>
  <si>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</si>
  <si>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</si>
  <si>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</si>
  <si>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</si>
  <si>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</si>
  <si>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</si>
  <si>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</si>
  <si>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</si>
  <si>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</si>
  <si>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</si>
  <si>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</si>
  <si>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</si>
  <si>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</si>
  <si>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</si>
  <si>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</si>
  <si>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</si>
  <si>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</si>
  <si>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</si>
  <si>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</si>
  <si>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</si>
  <si>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</si>
  <si>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</si>
  <si>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</si>
  <si>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</si>
  <si>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</si>
  <si>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</si>
  <si>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</si>
  <si>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</si>
  <si>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</si>
  <si>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</si>
  <si>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</si>
  <si>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</si>
  <si>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</si>
  <si>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</si>
  <si>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</si>
  <si>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</si>
  <si>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</si>
  <si>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</si>
  <si>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</si>
  <si>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</si>
  <si>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</si>
  <si>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教育费附加安排的支出</t>
  </si>
  <si>
    <t xml:space="preserve">    城市中小学校舍建设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</si>
  <si>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</si>
  <si>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</si>
  <si>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</si>
  <si>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</si>
  <si>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</si>
  <si>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</si>
  <si>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应用研究</t>
  </si>
  <si>
    <t xml:space="preserve">    机构运行</t>
  </si>
  <si>
    <t xml:space="preserve">    专项科研试制</t>
  </si>
  <si>
    <t xml:space="preserve">    其他应用研究支出</t>
  </si>
  <si>
    <t xml:space="preserve">  科技条件与服务</t>
  </si>
  <si>
    <t xml:space="preserve">    其他科技条件与服务支出</t>
  </si>
  <si>
    <t xml:space="preserve">  社会科学</t>
  </si>
  <si>
    <t xml:space="preserve">    社会科学研究机构</t>
  </si>
  <si>
    <t xml:space="preserve">    其他社会科学支出</t>
  </si>
  <si>
    <t xml:space="preserve">  科学技术普及</t>
  </si>
  <si>
    <t xml:space="preserve">    科普活动</t>
  </si>
  <si>
    <t xml:space="preserve">    学术交流活动</t>
  </si>
  <si>
    <t xml:space="preserve">  其他科学技术支出(款)</t>
  </si>
  <si>
    <t xml:space="preserve">    科技奖励</t>
  </si>
  <si>
    <t>文化旅游体育与传媒支出</t>
  </si>
  <si>
    <t xml:space="preserve">  文化和旅游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</si>
  <si>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</si>
  <si>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</si>
  <si>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</si>
  <si>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</si>
  <si>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</si>
  <si>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</si>
  <si>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</si>
  <si>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</si>
  <si>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</si>
  <si>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</si>
  <si>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</si>
  <si>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体育场馆</t>
  </si>
  <si>
    <t xml:space="preserve">    其他体育支出</t>
  </si>
  <si>
    <t xml:space="preserve">  新闻出版电影</t>
  </si>
  <si>
    <t xml:space="preserve">    出版发行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</si>
  <si>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</si>
  <si>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</si>
  <si>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</si>
  <si>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</si>
  <si>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</si>
  <si>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</si>
  <si>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</si>
  <si>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</si>
  <si>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</si>
  <si>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</si>
  <si>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</si>
  <si>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</si>
  <si>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</si>
  <si>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</si>
  <si>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</si>
  <si>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</si>
  <si>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</si>
  <si>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</si>
  <si>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</si>
  <si>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</si>
  <si>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</si>
  <si>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</si>
  <si>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</si>
  <si>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</si>
  <si>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</si>
  <si>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</si>
  <si>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</si>
  <si>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</si>
  <si>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</si>
  <si>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</si>
  <si>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就业补助</t>
  </si>
  <si>
    <t xml:space="preserve">    就业创业服务补贴</t>
  </si>
  <si>
    <t xml:space="preserve">    社会保险补贴</t>
  </si>
  <si>
    <t xml:space="preserve">    公益性岗位补贴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</si>
  <si>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</si>
  <si>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</si>
  <si>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</si>
  <si>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</si>
  <si>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</si>
  <si>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</si>
  <si>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</si>
  <si>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优抚事业单位支出</t>
  </si>
  <si>
    <t xml:space="preserve">    其他优抚支出</t>
  </si>
  <si>
    <t xml:space="preserve">  退役安置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</si>
  <si>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</si>
  <si>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</si>
  <si>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</si>
  <si>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</si>
  <si>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</si>
  <si>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</si>
  <si>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</si>
  <si>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</si>
  <si>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</si>
  <si>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</si>
  <si>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</si>
  <si>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</si>
  <si>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</si>
  <si>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</si>
  <si>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红十字事业</t>
  </si>
  <si>
    <t xml:space="preserve">  临时救助</t>
  </si>
  <si>
    <t xml:space="preserve">    流浪乞讨人员救助支出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</si>
  <si>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</si>
  <si>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</si>
  <si>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</si>
  <si>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</si>
  <si>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</si>
  <si>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财政对其他社会保险基金的补助</t>
  </si>
  <si>
    <t xml:space="preserve">    财政对失业保险基金的补助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</si>
  <si>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</si>
  <si>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</si>
  <si>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</si>
  <si>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</si>
  <si>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</si>
  <si>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</si>
  <si>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</si>
  <si>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</si>
  <si>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</si>
  <si>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</si>
  <si>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</si>
  <si>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</si>
  <si>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精神病医院</t>
  </si>
  <si>
    <t xml:space="preserve">    其他公立医院支出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</si>
  <si>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</si>
  <si>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</si>
  <si>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</si>
  <si>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</si>
  <si>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</si>
  <si>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</si>
  <si>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</si>
  <si>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</si>
  <si>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</si>
  <si>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</si>
  <si>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</si>
  <si>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</si>
  <si>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</si>
  <si>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</si>
  <si>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</si>
  <si>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</si>
  <si>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计划生育服务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</si>
  <si>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</si>
  <si>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</si>
  <si>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</si>
  <si>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</si>
  <si>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</si>
  <si>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</si>
  <si>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</si>
  <si>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</si>
  <si>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</si>
  <si>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</si>
  <si>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</si>
  <si>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医疗保障管理事务</t>
  </si>
  <si>
    <t xml:space="preserve">    医疗保障经办事务</t>
  </si>
  <si>
    <t xml:space="preserve">    其他医疗保障管理事务支出</t>
  </si>
  <si>
    <t xml:space="preserve">  其他卫生健康支出</t>
  </si>
  <si>
    <t>节能环保支出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</si>
  <si>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</si>
  <si>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</si>
  <si>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</si>
  <si>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</si>
  <si>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</si>
  <si>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</si>
  <si>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</si>
  <si>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</si>
  <si>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自然生态保护</t>
  </si>
  <si>
    <t xml:space="preserve">    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</si>
  <si>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</si>
  <si>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</si>
  <si>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</si>
  <si>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</si>
  <si>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</si>
  <si>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</si>
  <si>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</si>
  <si>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</si>
  <si>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</si>
  <si>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</si>
  <si>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</si>
  <si>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</si>
  <si>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</si>
  <si>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</si>
  <si>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</t>
  </si>
  <si>
    <t>农林水支出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</si>
  <si>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</si>
  <si>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</si>
  <si>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</si>
  <si>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</si>
  <si>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</si>
  <si>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</si>
  <si>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</si>
  <si>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农业生产发展</t>
  </si>
  <si>
    <t xml:space="preserve">    农村社会事业</t>
  </si>
  <si>
    <t xml:space="preserve">    农业资源保护修复与利用</t>
  </si>
  <si>
    <t xml:space="preserve">    成品油价格改革对渔业的补贴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</si>
  <si>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</si>
  <si>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</si>
  <si>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</si>
  <si>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</si>
  <si>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</si>
  <si>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</si>
  <si>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</si>
  <si>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</si>
  <si>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</si>
  <si>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</si>
  <si>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</si>
  <si>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贷款贴息</t>
  </si>
  <si>
    <t xml:space="preserve">    林业草原防灾减灾</t>
  </si>
  <si>
    <t xml:space="preserve">    其他林业和草原支出</t>
  </si>
  <si>
    <t xml:space="preserve">  水利</t>
  </si>
  <si>
    <t xml:space="preserve">    水利工程建设</t>
  </si>
  <si>
    <t xml:space="preserve">    水利工程运行与维护</t>
  </si>
  <si>
    <t xml:space="preserve">    水利前期工作</t>
  </si>
  <si>
    <t xml:space="preserve">    水资源节约管理与保护</t>
  </si>
  <si>
    <t xml:space="preserve">    防汛</t>
  </si>
  <si>
    <t xml:space="preserve">    抗旱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</si>
  <si>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</si>
  <si>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</si>
  <si>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</si>
  <si>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</si>
  <si>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</si>
  <si>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</si>
  <si>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</si>
  <si>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</si>
  <si>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</si>
  <si>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</si>
  <si>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</si>
  <si>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</si>
  <si>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目标价格补贴</t>
  </si>
  <si>
    <t xml:space="preserve">    其他目标价格补贴</t>
  </si>
  <si>
    <t>交通运输支出</t>
  </si>
  <si>
    <t xml:space="preserve">  公路水路运输</t>
  </si>
  <si>
    <t xml:space="preserve">    公路建设</t>
  </si>
  <si>
    <t xml:space="preserve">    公路运输管理</t>
  </si>
  <si>
    <t xml:space="preserve">    港口设施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</si>
  <si>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</si>
  <si>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</si>
  <si>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</si>
  <si>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</si>
  <si>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</si>
  <si>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</si>
  <si>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其他交通运输支出</t>
  </si>
  <si>
    <t>资源勘探工业信息等支出</t>
  </si>
  <si>
    <t xml:space="preserve">  工业和信息产业监管</t>
  </si>
  <si>
    <t xml:space="preserve">    无线电及信息通信监管</t>
  </si>
  <si>
    <t xml:space="preserve">    其他工业和信息产业监管支出</t>
  </si>
  <si>
    <t xml:space="preserve">  国有资产监管</t>
  </si>
  <si>
    <t xml:space="preserve">  支持中小企业发展和管理支出</t>
  </si>
  <si>
    <t xml:space="preserve">    其他支持中小企业发展和管理支出</t>
  </si>
  <si>
    <t xml:space="preserve">  其他资源勘探工业信息等支出(款)</t>
  </si>
  <si>
    <t xml:space="preserve">    其他资源勘探工业信息等支出(项)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</si>
  <si>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</si>
  <si>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</si>
  <si>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</si>
  <si>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</si>
  <si>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</si>
  <si>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>金融支出</t>
  </si>
  <si>
    <t xml:space="preserve">  其他金融支出(款)</t>
  </si>
  <si>
    <t xml:space="preserve">    重点企业贷款贴息</t>
  </si>
  <si>
    <t xml:space="preserve">    其他金融支出(项)</t>
  </si>
  <si>
    <t>自然资源海洋气象等支出</t>
  </si>
  <si>
    <t xml:space="preserve">  自然资源事务</t>
  </si>
  <si>
    <t xml:space="preserve">    自然资源规划及管理</t>
  </si>
  <si>
    <t xml:space="preserve">    自然资源调查与确权登记</t>
  </si>
  <si>
    <t xml:space="preserve">    海域与海岛管理</t>
  </si>
  <si>
    <t xml:space="preserve">    其他自然资源事务支出</t>
  </si>
  <si>
    <t xml:space="preserve">  气象事务</t>
  </si>
  <si>
    <t xml:space="preserve">    气象事业机构</t>
  </si>
  <si>
    <t xml:space="preserve">    气象服务</t>
  </si>
  <si>
    <t>住房保障支出</t>
  </si>
  <si>
    <t xml:space="preserve">  住房改革支出</t>
  </si>
  <si>
    <t xml:space="preserve">    住房公积金</t>
  </si>
  <si>
    <t xml:space="preserve">    购房补贴</t>
  </si>
  <si>
    <t xml:space="preserve">  城乡社区住宅</t>
  </si>
  <si>
    <t xml:space="preserve">    住房公积金管理</t>
  </si>
  <si>
    <t>粮油物资储备支出</t>
  </si>
  <si>
    <t xml:space="preserve">  粮油物资事务</t>
  </si>
  <si>
    <t xml:space="preserve">    专项业务活动</t>
  </si>
  <si>
    <t xml:space="preserve">    其他粮油物资事务支出</t>
  </si>
  <si>
    <t>灾害防治及应急管理支出</t>
  </si>
  <si>
    <t xml:space="preserve">  应急管理事务</t>
  </si>
  <si>
    <t xml:space="preserve">    灾害风险防治</t>
  </si>
  <si>
    <t xml:space="preserve">    安全监管</t>
  </si>
  <si>
    <t xml:space="preserve">    其他应急管理支出</t>
  </si>
  <si>
    <t xml:space="preserve">  消防事务</t>
  </si>
  <si>
    <t xml:space="preserve">    其他消防事务支出</t>
  </si>
  <si>
    <t xml:space="preserve">  森林消防事务</t>
  </si>
  <si>
    <t xml:space="preserve">  地震事务</t>
  </si>
  <si>
    <t xml:space="preserve">    地震监测</t>
  </si>
  <si>
    <t xml:space="preserve">    地震预测预报</t>
  </si>
  <si>
    <t xml:space="preserve">    其他地震事务支出</t>
  </si>
  <si>
    <t xml:space="preserve">  自然灾害防治</t>
  </si>
  <si>
    <t xml:space="preserve">  其他灾害防治及应急管理支出(款)</t>
  </si>
  <si>
    <t xml:space="preserve">    其他灾害防治及应急管理支出(项)</t>
  </si>
  <si>
    <t>预备费</t>
  </si>
  <si>
    <t>其他支出(类)</t>
  </si>
  <si>
    <t xml:space="preserve">  年初预留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</si>
  <si>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</si>
  <si>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</si>
  <si>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</si>
  <si>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</si>
  <si>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</si>
  <si>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</si>
  <si>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</si>
  <si>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</si>
  <si>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</si>
  <si>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</si>
  <si>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 xml:space="preserve">  加：上解上级支出</t>
  </si>
  <si>
    <t xml:space="preserve">      补助下级支出</t>
  </si>
  <si>
    <t xml:space="preserve">      补充预算稳定调节基金</t>
  </si>
  <si>
    <t xml:space="preserve">      债务还本支出</t>
  </si>
  <si>
    <t xml:space="preserve">      债务转贷支出</t>
  </si>
  <si>
    <t xml:space="preserve">      结转下年</t>
  </si>
  <si>
    <t>支出总计</t>
  </si>
  <si>
    <t>表3</t>
  </si>
  <si>
    <t>2021年市本级结转下年使用情况表</t>
  </si>
  <si>
    <t>科目名称</t>
  </si>
  <si>
    <t>金额</t>
  </si>
  <si>
    <t xml:space="preserve">  武装警察部队</t>
  </si>
  <si>
    <t xml:space="preserve">  其他文化旅游体育与传媒支出</t>
  </si>
  <si>
    <t xml:space="preserve">  其他社会保障和就业支出</t>
  </si>
  <si>
    <t xml:space="preserve">  其他节能环保支出</t>
  </si>
  <si>
    <t xml:space="preserve">  其他资源勘探工业信息等支出</t>
  </si>
  <si>
    <t xml:space="preserve">  其他灾害防治及应急管理支出</t>
  </si>
  <si>
    <t>表4</t>
  </si>
  <si>
    <t>2021年市本级财力补助下级转移支付明细表</t>
  </si>
  <si>
    <t>一般公共预算支出科目</t>
  </si>
  <si>
    <t xml:space="preserve">  一般公共服务支出</t>
  </si>
  <si>
    <t xml:space="preserve">    统计信息事务</t>
  </si>
  <si>
    <t xml:space="preserve">    纪检监察事务</t>
  </si>
  <si>
    <t xml:space="preserve">    组织事务</t>
  </si>
  <si>
    <t xml:space="preserve">  公共安全支出</t>
  </si>
  <si>
    <t xml:space="preserve">    司法</t>
  </si>
  <si>
    <t xml:space="preserve">  教育支出</t>
  </si>
  <si>
    <t xml:space="preserve">    教育管理事务</t>
  </si>
  <si>
    <t xml:space="preserve">    普通教育</t>
  </si>
  <si>
    <t xml:space="preserve">    教育费附加安排的支出</t>
  </si>
  <si>
    <t xml:space="preserve">  文化旅游体育与传媒支出</t>
  </si>
  <si>
    <t xml:space="preserve">    文化和旅游</t>
  </si>
  <si>
    <t xml:space="preserve">    新闻出版电影</t>
  </si>
  <si>
    <t xml:space="preserve">  社会保障和就业支出</t>
  </si>
  <si>
    <t xml:space="preserve">    民政管理事务</t>
  </si>
  <si>
    <t xml:space="preserve">    抚恤</t>
  </si>
  <si>
    <t xml:space="preserve">    社会福利</t>
  </si>
  <si>
    <t xml:space="preserve">    残疾人事业</t>
  </si>
  <si>
    <t xml:space="preserve">    其他生活救助</t>
  </si>
  <si>
    <t xml:space="preserve">  卫生健康支出</t>
  </si>
  <si>
    <t xml:space="preserve">    基层医疗卫生机构</t>
  </si>
  <si>
    <t xml:space="preserve">    公共卫生</t>
  </si>
  <si>
    <t xml:space="preserve">    优抚对象医疗</t>
  </si>
  <si>
    <t xml:space="preserve">  节能环保支出</t>
  </si>
  <si>
    <t xml:space="preserve">    污染防治</t>
  </si>
  <si>
    <t xml:space="preserve">  城乡社区支出</t>
  </si>
  <si>
    <t xml:space="preserve">    城乡社区公共设施</t>
  </si>
  <si>
    <t xml:space="preserve">  农林水支出</t>
  </si>
  <si>
    <t xml:space="preserve">    农业农村</t>
  </si>
  <si>
    <t xml:space="preserve">    林业和草原</t>
  </si>
  <si>
    <t xml:space="preserve">    水利</t>
  </si>
  <si>
    <t xml:space="preserve">    农村综合改革</t>
  </si>
  <si>
    <t xml:space="preserve">    普惠金融发展支出</t>
  </si>
  <si>
    <t xml:space="preserve">  资源勘探信息等支出</t>
  </si>
  <si>
    <t xml:space="preserve">    其他资源勘探信息等支出</t>
  </si>
  <si>
    <t xml:space="preserve">  商业服务业等支出</t>
  </si>
  <si>
    <t xml:space="preserve">    商业流通事务</t>
  </si>
  <si>
    <t xml:space="preserve">    涉外发展服务支出</t>
  </si>
  <si>
    <t xml:space="preserve">  住房保障支出</t>
  </si>
  <si>
    <t xml:space="preserve">    保障性安居工程支出</t>
  </si>
  <si>
    <t xml:space="preserve">  其他支出</t>
  </si>
  <si>
    <t xml:space="preserve">    其他支出</t>
  </si>
  <si>
    <t>转移性支出</t>
  </si>
  <si>
    <t xml:space="preserve">    体制补助收入</t>
  </si>
  <si>
    <t xml:space="preserve">    均衡性转移支付收入</t>
  </si>
  <si>
    <t xml:space="preserve">    结算补助收入</t>
  </si>
  <si>
    <t xml:space="preserve">    重点生态功能区转移支付收入</t>
  </si>
  <si>
    <t xml:space="preserve">    固定数额补助收入</t>
  </si>
  <si>
    <t xml:space="preserve">    教育共同财政事权转移支付收入</t>
  </si>
  <si>
    <t xml:space="preserve">    社会保障和就业共同财政事权转移支付收入</t>
  </si>
  <si>
    <t xml:space="preserve">    卫生健康共同财政事权转移支付收入</t>
  </si>
  <si>
    <t xml:space="preserve">    农林水共同财政事权转移支付收入</t>
  </si>
  <si>
    <t xml:space="preserve">    住房保障共同财政事权转移支付收入</t>
  </si>
  <si>
    <t xml:space="preserve">    其他共同财政事权转移支付收入</t>
  </si>
  <si>
    <t xml:space="preserve">    其他一般性转移支付收入</t>
  </si>
  <si>
    <t>表5</t>
  </si>
  <si>
    <t>2021年市本级政府性基金预算收入决算表</t>
  </si>
  <si>
    <t>政府性基金预算收入合计</t>
  </si>
  <si>
    <t xml:space="preserve">  港口建设费收入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</si>
  <si>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</si>
  <si>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</si>
  <si>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</si>
  <si>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缴纳新增建设用地土地有偿使用费</t>
  </si>
  <si>
    <t xml:space="preserve">  彩票公益金收入</t>
  </si>
  <si>
    <t xml:space="preserve">    福利彩票公益金收入</t>
  </si>
  <si>
    <t xml:space="preserve">    体育彩票公益金收入</t>
  </si>
  <si>
    <t xml:space="preserve">  污水处理费收入</t>
  </si>
  <si>
    <t xml:space="preserve">  彩票发行机构和彩票销售机构的业务费用</t>
  </si>
  <si>
    <t xml:space="preserve">    福利彩票销售机构的业务费用</t>
  </si>
  <si>
    <t xml:space="preserve">    体育彩票销售机构的业务费用</t>
  </si>
  <si>
    <t>加：上级补助收入</t>
  </si>
  <si>
    <t xml:space="preserve">    下级上解收入</t>
  </si>
  <si>
    <t xml:space="preserve">    上年结余</t>
  </si>
  <si>
    <t xml:space="preserve">    调入资金</t>
  </si>
  <si>
    <t xml:space="preserve">    债务转贷收入</t>
  </si>
  <si>
    <t>表6</t>
  </si>
  <si>
    <t>2021年市本级政府性基金预算支出决算表</t>
  </si>
  <si>
    <t>政府性基金预算支出合计</t>
  </si>
  <si>
    <t xml:space="preserve">  旅游发展基金支出</t>
  </si>
  <si>
    <t xml:space="preserve">  大中型水库移民后期扶持基金支出</t>
  </si>
  <si>
    <t xml:space="preserve">  国有土地使用权出让收入安排的支出</t>
  </si>
  <si>
    <t xml:space="preserve">  污水处理费安排的支出</t>
  </si>
  <si>
    <t xml:space="preserve">  国家重大水利工程建设基金安排的支出</t>
  </si>
  <si>
    <t xml:space="preserve">  港口建设费安排的支出</t>
  </si>
  <si>
    <t xml:space="preserve">  民航发展基金支出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</si>
  <si>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</si>
  <si>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</si>
  <si>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</si>
  <si>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</si>
  <si>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抗疫特别国债安排的支出</t>
  </si>
  <si>
    <t xml:space="preserve">  基础设施建设</t>
  </si>
  <si>
    <t xml:space="preserve">  抗疫相关支出</t>
  </si>
  <si>
    <t xml:space="preserve">      调出资金</t>
  </si>
  <si>
    <t>表7</t>
  </si>
  <si>
    <t>2021年市本级国有资本经营预算收入决算表</t>
  </si>
  <si>
    <t>国有资本经营预算收入合计</t>
  </si>
  <si>
    <t xml:space="preserve">    利润收入</t>
  </si>
  <si>
    <t xml:space="preserve">      运输企业利润收入</t>
  </si>
  <si>
    <t xml:space="preserve">      投资服务企业利润收入</t>
  </si>
  <si>
    <t xml:space="preserve">      建筑施工企业利润收入</t>
  </si>
  <si>
    <t xml:space="preserve">      金融企业利润收入</t>
  </si>
  <si>
    <t xml:space="preserve">      农林牧渔企业利润收入</t>
  </si>
  <si>
    <t xml:space="preserve">      其他国有资本经营预算企业利润收入</t>
  </si>
  <si>
    <t xml:space="preserve">    其他国有资本经营预算收入</t>
  </si>
  <si>
    <t xml:space="preserve">  加：上级补助收入</t>
  </si>
  <si>
    <t xml:space="preserve">      下级上解收入</t>
  </si>
  <si>
    <t xml:space="preserve">      上年结余</t>
  </si>
  <si>
    <t>表8</t>
  </si>
  <si>
    <t>2021年市本级国有资本经营预算支出决算表</t>
  </si>
  <si>
    <t>国有资本经营预算支出合计</t>
  </si>
  <si>
    <t xml:space="preserve">  解决历史遗留问题及改革成本支出</t>
  </si>
  <si>
    <t xml:space="preserve">    厂办大集体改革支出</t>
  </si>
  <si>
    <t xml:space="preserve">    国有企业退休人员社会化管理补助支出</t>
  </si>
  <si>
    <t xml:space="preserve">    其他解决历史遗留问题及改革成本支出</t>
  </si>
  <si>
    <t xml:space="preserve">  其他国有资本经营预算支出(款)</t>
  </si>
  <si>
    <t xml:space="preserve">    其他国有资本经营预算支出(项)</t>
  </si>
  <si>
    <t xml:space="preserve">   加：调出资金</t>
  </si>
  <si>
    <t xml:space="preserve">       补助下级支出</t>
  </si>
  <si>
    <t xml:space="preserve">       结转下年</t>
  </si>
  <si>
    <t>表9</t>
  </si>
  <si>
    <t>2021年市本级社会保险基金预算收入决算表</t>
  </si>
  <si>
    <t>社会保险基金预算收入合计</t>
  </si>
  <si>
    <t>企业职工基本养老保险基金收入</t>
  </si>
  <si>
    <t xml:space="preserve">    其中：社会保险费收入</t>
  </si>
  <si>
    <t xml:space="preserve">          财政补贴收入</t>
  </si>
  <si>
    <t xml:space="preserve">          利息收入</t>
  </si>
  <si>
    <t xml:space="preserve">          转移收入</t>
  </si>
  <si>
    <t xml:space="preserve">          其他收入</t>
  </si>
  <si>
    <t>城乡居民基本养老保险基金收入</t>
  </si>
  <si>
    <t xml:space="preserve">    其中：利息收入</t>
  </si>
  <si>
    <t>机关事业单位基本养老保险基金收入</t>
  </si>
  <si>
    <t>职工基本医疗保险基金收入</t>
  </si>
  <si>
    <t>城乡居民基本医疗保险基金收入</t>
  </si>
  <si>
    <t>工伤保险基金收入</t>
  </si>
  <si>
    <t>失业保险基金收入</t>
  </si>
  <si>
    <t>表10</t>
  </si>
  <si>
    <t>2021年市本级社会保险基金预算支出决算表</t>
  </si>
  <si>
    <t>社会保险基金预算支出合计</t>
  </si>
  <si>
    <t>企业职工基本养老保险基金支出</t>
  </si>
  <si>
    <t xml:space="preserve">    其中：基本养老金支出</t>
  </si>
  <si>
    <t xml:space="preserve">          丧葬补助金和抚恤金支出</t>
  </si>
  <si>
    <t xml:space="preserve">          转移支出</t>
  </si>
  <si>
    <t xml:space="preserve">          其他支出</t>
  </si>
  <si>
    <t xml:space="preserve">          上解上级支出</t>
  </si>
  <si>
    <t>城乡居民基本养老保险基金支出</t>
  </si>
  <si>
    <t xml:space="preserve">    其中：补助下级支出</t>
  </si>
  <si>
    <t>机关事业单位基本养老保险基金支出</t>
  </si>
  <si>
    <t>职工基本医疗保险基金支出</t>
  </si>
  <si>
    <t xml:space="preserve">    其中：基本医疗保险待遇支出</t>
  </si>
  <si>
    <t>城镇居民基本医疗保险基金支出</t>
  </si>
  <si>
    <t xml:space="preserve">          大病保险支出</t>
  </si>
  <si>
    <t>工伤保险基金支出</t>
  </si>
  <si>
    <t xml:space="preserve">    其中：工伤保险待遇支出</t>
  </si>
  <si>
    <t xml:space="preserve">          工伤保险预防费用支出</t>
  </si>
  <si>
    <t>失业保险基金支出</t>
  </si>
  <si>
    <t xml:space="preserve">    其中：失业保险金支出</t>
  </si>
  <si>
    <t xml:space="preserve">          基本医疗保险费支出</t>
  </si>
  <si>
    <t xml:space="preserve">          其他费用支出</t>
  </si>
  <si>
    <t xml:space="preserve">           稳定岗位补贴支出</t>
  </si>
  <si>
    <t xml:space="preserve">           技能提升补贴支出</t>
  </si>
  <si>
    <t xml:space="preserve">           转移支出 </t>
  </si>
  <si>
    <t xml:space="preserve">           其他支出</t>
  </si>
  <si>
    <t>表11</t>
  </si>
  <si>
    <t>2021年全市一般公共预算收入决算表</t>
  </si>
  <si>
    <t xml:space="preserve">    企业所得税</t>
  </si>
  <si>
    <t>　　个人所得税</t>
  </si>
  <si>
    <t>表12</t>
  </si>
  <si>
    <t>2021年全市一般公共预算支出决算表</t>
  </si>
  <si>
    <t xml:space="preserve">    参政议政</t>
  </si>
  <si>
    <t xml:space="preserve">    机关服务</t>
  </si>
  <si>
    <t xml:space="preserve">    政务公开审批</t>
  </si>
  <si>
    <t xml:space="preserve">    战略规划与实施</t>
  </si>
  <si>
    <t xml:space="preserve">    其他统计信息事务支出</t>
  </si>
  <si>
    <t xml:space="preserve">    税收业务</t>
  </si>
  <si>
    <t xml:space="preserve">    其他审计事务支出</t>
  </si>
  <si>
    <t xml:space="preserve">    其他档案事务支出</t>
  </si>
  <si>
    <t xml:space="preserve">    其他民主党派及工商联事务支出</t>
  </si>
  <si>
    <t xml:space="preserve">    其他党委办公厅(室)及相关机构事务支出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</si>
  <si>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</si>
  <si>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</si>
  <si>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</si>
  <si>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</si>
  <si>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其他一般公共服务支出(项)</t>
  </si>
  <si>
    <t xml:space="preserve">    预备役部队</t>
  </si>
  <si>
    <t xml:space="preserve">  其他国防支出(款)</t>
  </si>
  <si>
    <t xml:space="preserve">    其他国防支出(项)</t>
  </si>
  <si>
    <t xml:space="preserve">    特别业务</t>
  </si>
  <si>
    <t xml:space="preserve">    其他特殊教育支出</t>
  </si>
  <si>
    <t xml:space="preserve">    培训支出</t>
  </si>
  <si>
    <t xml:space="preserve">    农村中小学校舍建设</t>
  </si>
  <si>
    <t xml:space="preserve">    农村中小学教学设施</t>
  </si>
  <si>
    <t xml:space="preserve">    其他科学技术管理事务支出</t>
  </si>
  <si>
    <t xml:space="preserve">    其他科学技术普及支出</t>
  </si>
  <si>
    <t xml:space="preserve">    其他科学技术支出(项)</t>
  </si>
  <si>
    <t xml:space="preserve">    旅游宣传</t>
  </si>
  <si>
    <t xml:space="preserve">    文化和旅游管理事务</t>
  </si>
  <si>
    <t xml:space="preserve">    体育竞赛</t>
  </si>
  <si>
    <t xml:space="preserve">    群众体育</t>
  </si>
  <si>
    <t xml:space="preserve">    新闻通讯</t>
  </si>
  <si>
    <t xml:space="preserve">    电影</t>
  </si>
  <si>
    <t xml:space="preserve">    其他新闻出版电影支出</t>
  </si>
  <si>
    <t xml:space="preserve">    文化产业发展专项支出</t>
  </si>
  <si>
    <t xml:space="preserve">    职业培训补贴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</si>
  <si>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</si>
  <si>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</si>
  <si>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</si>
  <si>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退役士兵安置</t>
  </si>
  <si>
    <t xml:space="preserve">    儿童福利</t>
  </si>
  <si>
    <t xml:space="preserve">    养老服务</t>
  </si>
  <si>
    <t xml:space="preserve">    其他社会福利支出</t>
  </si>
  <si>
    <t xml:space="preserve">    残疾人生活和护理补贴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</si>
  <si>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</si>
  <si>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</si>
  <si>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</si>
  <si>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</si>
  <si>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</si>
  <si>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</si>
  <si>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</si>
  <si>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</si>
  <si>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  财政对城乡居民基本养老保险基金的补助</t>
  </si>
  <si>
    <t xml:space="preserve">    财政对工伤保险基金的补助</t>
  </si>
  <si>
    <t xml:space="preserve">    其他财政对社会保险基金的补助</t>
  </si>
  <si>
    <t xml:space="preserve">  财政代缴社会保险费支出</t>
  </si>
  <si>
    <t xml:space="preserve">    财政代缴城乡居民基本养老保险费支出</t>
  </si>
  <si>
    <t xml:space="preserve">    城市社区卫生机构</t>
  </si>
  <si>
    <t xml:space="preserve">    乡镇卫生院</t>
  </si>
  <si>
    <t xml:space="preserve">    计划生育机构</t>
  </si>
  <si>
    <t xml:space="preserve">    其他计划生育事务支出</t>
  </si>
  <si>
    <t xml:space="preserve">    其他医疗救助支出</t>
  </si>
  <si>
    <t xml:space="preserve">  优抚对象医疗</t>
  </si>
  <si>
    <t xml:space="preserve">    优抚对象医疗补助</t>
  </si>
  <si>
    <t xml:space="preserve">  其他卫生健康支出(款)</t>
  </si>
  <si>
    <t xml:space="preserve">    其他卫生健康支出(项)</t>
  </si>
  <si>
    <t xml:space="preserve">    环境保护法规、规划及标准</t>
  </si>
  <si>
    <t xml:space="preserve">    生态环境保护行政许可</t>
  </si>
  <si>
    <t xml:space="preserve">    建设项目环评审查与监督</t>
  </si>
  <si>
    <t xml:space="preserve">    其他污染防治支出</t>
  </si>
  <si>
    <t xml:space="preserve">  退耕还林还草</t>
  </si>
  <si>
    <t xml:space="preserve">    退耕现金</t>
  </si>
  <si>
    <t xml:space="preserve">    生态环境监测与信息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</si>
  <si>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</si>
  <si>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</si>
  <si>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</si>
  <si>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</si>
  <si>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</si>
  <si>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</si>
  <si>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农村电网建设</t>
  </si>
  <si>
    <t xml:space="preserve">    城管执法</t>
  </si>
  <si>
    <t xml:space="preserve">    工程建设标准规范编制与监管</t>
  </si>
  <si>
    <t xml:space="preserve">  城乡社区规划与管理(款)</t>
  </si>
  <si>
    <t xml:space="preserve">    城乡社区规划与管理(项)</t>
  </si>
  <si>
    <t xml:space="preserve">    小城镇基础设施建设</t>
  </si>
  <si>
    <t xml:space="preserve">  其他城乡社区支出(款)</t>
  </si>
  <si>
    <t xml:space="preserve">    其他城乡社区支出(项)</t>
  </si>
  <si>
    <t xml:space="preserve">    农垦运行</t>
  </si>
  <si>
    <t xml:space="preserve">    防灾救灾</t>
  </si>
  <si>
    <t xml:space="preserve">    稳定农民收入补贴</t>
  </si>
  <si>
    <t xml:space="preserve">    农业结构调整补贴</t>
  </si>
  <si>
    <t xml:space="preserve">    农村合作经济</t>
  </si>
  <si>
    <t xml:space="preserve">    农产品加工与促销</t>
  </si>
  <si>
    <t xml:space="preserve">    农村道路建设</t>
  </si>
  <si>
    <t xml:space="preserve">    对高校毕业生到基层任职补助</t>
  </si>
  <si>
    <t xml:space="preserve">    森林生态效益补偿</t>
  </si>
  <si>
    <t xml:space="preserve">    防沙治沙</t>
  </si>
  <si>
    <t xml:space="preserve">    水利行业业务管理</t>
  </si>
  <si>
    <t xml:space="preserve">    水土保持</t>
  </si>
  <si>
    <t xml:space="preserve">    水质监测</t>
  </si>
  <si>
    <t xml:space="preserve">    农村水利</t>
  </si>
  <si>
    <t xml:space="preserve">    农村基础设施建设</t>
  </si>
  <si>
    <t xml:space="preserve">    生产发展</t>
  </si>
  <si>
    <t xml:space="preserve">    对村级公益事业建设的补助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</si>
  <si>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</si>
  <si>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</si>
  <si>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</si>
  <si>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</si>
  <si>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  涉农贷款增量奖励</t>
  </si>
  <si>
    <t xml:space="preserve">  其他农林水支出(款)</t>
  </si>
  <si>
    <t xml:space="preserve">    其他农林水支出(项)</t>
  </si>
  <si>
    <t xml:space="preserve">    公路养护</t>
  </si>
  <si>
    <t xml:space="preserve">    公路和运输安全</t>
  </si>
  <si>
    <t xml:space="preserve">    车辆购置税用于农村公路建设支出</t>
  </si>
  <si>
    <t xml:space="preserve">  其他交通运输支出(款)</t>
  </si>
  <si>
    <t xml:space="preserve">    公共交通运营补助</t>
  </si>
  <si>
    <t xml:space="preserve">    其他交通运输支出(项)</t>
  </si>
  <si>
    <t xml:space="preserve">    其他国有资产监管支出</t>
  </si>
  <si>
    <t xml:space="preserve">    中小企业发展专项</t>
  </si>
  <si>
    <t xml:space="preserve">    技术改造支出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</si>
  <si>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</si>
  <si>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</si>
  <si>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</si>
  <si>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 xml:space="preserve">    自然资源利用与保护</t>
  </si>
  <si>
    <t xml:space="preserve">    土地资源储备支出</t>
  </si>
  <si>
    <t xml:space="preserve">    基础测绘与地理信息监管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</si>
  <si>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</si>
  <si>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</si>
  <si>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</si>
  <si>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 xml:space="preserve">  保障性安居工程支出</t>
  </si>
  <si>
    <t xml:space="preserve">    棚户区改造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</si>
  <si>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</si>
  <si>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</si>
  <si>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</si>
  <si>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</si>
  <si>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其他保障性安居工程支出</t>
  </si>
  <si>
    <t xml:space="preserve">    其他城乡社区住宅支出</t>
  </si>
  <si>
    <t xml:space="preserve">    粮食财务挂账利息补贴</t>
  </si>
  <si>
    <t xml:space="preserve">  重要商品储备</t>
  </si>
  <si>
    <t xml:space="preserve">    应急物资储备</t>
  </si>
  <si>
    <t xml:space="preserve">    安全生产基础</t>
  </si>
  <si>
    <t xml:space="preserve">    应急救援</t>
  </si>
  <si>
    <t xml:space="preserve">    应急管理</t>
  </si>
  <si>
    <t xml:space="preserve">    消防应急救援</t>
  </si>
  <si>
    <t>表13</t>
  </si>
  <si>
    <t>2021年全市政府性基金预算收入决算表</t>
  </si>
  <si>
    <t xml:space="preserve">  城市基础设施配套费收入</t>
  </si>
  <si>
    <t>表14</t>
  </si>
  <si>
    <t>2021年全市政府性基金预算支出决算表</t>
  </si>
  <si>
    <t xml:space="preserve">  国家电影事业发展专项资金安排的支出</t>
  </si>
  <si>
    <t xml:space="preserve">  小型水库移民扶助基金安排的支出</t>
  </si>
  <si>
    <t xml:space="preserve">  农业土地开发资金安排的支出</t>
  </si>
  <si>
    <t xml:space="preserve">  城市基础设施配套费安排的支出</t>
  </si>
  <si>
    <t xml:space="preserve">  棚户区改造专项债券收入安排的支出  </t>
  </si>
  <si>
    <t xml:space="preserve">  污水处理费对应专项债务收入安排的支出  </t>
  </si>
  <si>
    <t>表15</t>
  </si>
  <si>
    <t>2021年全市国有资本经营预算收入决算表</t>
  </si>
  <si>
    <t xml:space="preserve">    产权转让收入</t>
  </si>
  <si>
    <t xml:space="preserve">      其他国有资本经营预算企业产权转让收入</t>
  </si>
  <si>
    <t>表16</t>
  </si>
  <si>
    <t>2021年全市国有资本经营预算支出决算表</t>
  </si>
  <si>
    <t xml:space="preserve">  国有企业资本金注入</t>
  </si>
  <si>
    <t xml:space="preserve">    其他国有企业资本金注入</t>
  </si>
  <si>
    <t xml:space="preserve">  加：调出资金</t>
  </si>
  <si>
    <t>表17</t>
  </si>
  <si>
    <t>2021年全市社会保险基金预算收入决算表</t>
  </si>
  <si>
    <t>表18</t>
  </si>
  <si>
    <t>2021年全市社会保险基金预算支出决算表</t>
  </si>
  <si>
    <t>表19</t>
  </si>
  <si>
    <t>2021年上级对市转移支付和使用明细表</t>
  </si>
  <si>
    <t>上级专项</t>
  </si>
  <si>
    <t>本级下达</t>
  </si>
  <si>
    <t>补助下级</t>
  </si>
  <si>
    <t>结转下年</t>
  </si>
  <si>
    <t>合   计</t>
  </si>
  <si>
    <t>（一）返还性补助收入</t>
  </si>
  <si>
    <t>　　增值税返还收入</t>
  </si>
  <si>
    <t>　　消费税基数返还收入</t>
  </si>
  <si>
    <t>　　所得税基数返还收入</t>
  </si>
  <si>
    <t>　　增值税"五五分享”税收返还收入</t>
  </si>
  <si>
    <t>　　成品油价格和税费改革税收返还收入</t>
  </si>
  <si>
    <t>（二）一般性转移支付收入</t>
  </si>
  <si>
    <t xml:space="preserve">    县级基本财力保障机制奖补资金收入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</si>
  <si>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</si>
  <si>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</si>
  <si>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</si>
  <si>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边疆地区转移支付收入</t>
  </si>
  <si>
    <t xml:space="preserve">    贫困地区转移支付收入</t>
  </si>
  <si>
    <t xml:space="preserve">    公共安全共同财政事权转移支付收入</t>
  </si>
  <si>
    <t xml:space="preserve">    文化旅游体育与传媒共同财政事权转移支付收入</t>
  </si>
  <si>
    <t xml:space="preserve">    节能环保共同财政事权转移支付收入</t>
  </si>
  <si>
    <t xml:space="preserve">    交通运输共同财政事权转移支付收入</t>
  </si>
  <si>
    <t xml:space="preserve">    自然资源海洋气象等共同财政事权转移支付收入</t>
  </si>
  <si>
    <t xml:space="preserve">    灾害防治及应急管理共同财政事权转移支付收入</t>
  </si>
  <si>
    <t>（三）专项转移支付收入</t>
  </si>
  <si>
    <t xml:space="preserve">    市场监督管理事务</t>
  </si>
  <si>
    <t xml:space="preserve">    公安</t>
  </si>
  <si>
    <t xml:space="preserve">  科学技术支出</t>
  </si>
  <si>
    <t xml:space="preserve">    应用研究</t>
  </si>
  <si>
    <t xml:space="preserve">    其他文化体育与传媒支出</t>
  </si>
  <si>
    <t xml:space="preserve">    公立医院</t>
  </si>
  <si>
    <t xml:space="preserve">  金融支出</t>
  </si>
  <si>
    <t xml:space="preserve">    其他金融支出</t>
  </si>
  <si>
    <t xml:space="preserve">  自然资源海洋气象等支出</t>
  </si>
  <si>
    <t xml:space="preserve">    自然资源事务</t>
  </si>
  <si>
    <t xml:space="preserve">  灾害防治及应急管理支出</t>
  </si>
  <si>
    <t xml:space="preserve">    应急管理事务</t>
  </si>
  <si>
    <t xml:space="preserve">    其他灾害防治及应急管理支出</t>
  </si>
  <si>
    <r>
      <rPr>
        <sz val="11"/>
        <rFont val="宋体"/>
        <charset val="134"/>
      </rPr>
      <t>表</t>
    </r>
    <r>
      <rPr>
        <sz val="11"/>
        <rFont val="Tahoma"/>
        <charset val="134"/>
      </rPr>
      <t>20</t>
    </r>
  </si>
  <si>
    <t>2021年全市上解上级支出明细表</t>
  </si>
  <si>
    <t>合    计</t>
  </si>
  <si>
    <t xml:space="preserve">　（一）体制上解                    </t>
  </si>
  <si>
    <t xml:space="preserve">　（二）专项上解                      </t>
  </si>
  <si>
    <t>　　1.对口支援及援藏干部经费资金上解</t>
  </si>
  <si>
    <t>　　　（1）支援青海三峡奉节（至2025年）</t>
  </si>
  <si>
    <t>　　　（2）援藏</t>
  </si>
  <si>
    <t>　　　（3）援疆</t>
  </si>
  <si>
    <t>　　2.教育费附加上解</t>
  </si>
  <si>
    <t>　　3.检法上划基数</t>
  </si>
  <si>
    <t>　　4.公共文化领域财政事权和支出责任划分划转基数</t>
  </si>
  <si>
    <t>　　5.生态环境监测机构经费划转</t>
  </si>
  <si>
    <t>　　6.大伙房水库供水受益市供水费扣款</t>
  </si>
  <si>
    <t>　　7.行政事业单位上下划结算</t>
  </si>
  <si>
    <t>　　　（1）地税12号文件调资市承担部分上解</t>
  </si>
  <si>
    <t>　　　（2）地税经费上划上解</t>
  </si>
  <si>
    <t>　　　（3）工商经费上划上解</t>
  </si>
  <si>
    <t>　　　（4）质量技术监督部门上划上解</t>
  </si>
  <si>
    <t>　　　（5）国家安全机关经费上划上解（含住房公积金和医疗费31万）</t>
  </si>
  <si>
    <t>　　　（6）1kw以上中波台实验台经费上划上解</t>
  </si>
  <si>
    <t>　　　（7）药品监督管理机构经费上划上解</t>
  </si>
  <si>
    <t>　　　（8）安全系统上划住房基金等上解</t>
  </si>
  <si>
    <t>　　8.国税经费上划专项上解</t>
  </si>
  <si>
    <t>　　9.共同致富基金上解</t>
  </si>
  <si>
    <t>　　10.城维税省集中部分的专项上解</t>
  </si>
  <si>
    <t>　　11.冲抵税务部门经费划转基数</t>
  </si>
  <si>
    <t>　　12.药监稽查处经费上划</t>
  </si>
  <si>
    <t>　　13.医疗卫生领域省市基数划转</t>
  </si>
  <si>
    <t>　　14.税务部门基数上划</t>
  </si>
  <si>
    <t>　　15.省河流断面水质污染补偿上解</t>
  </si>
  <si>
    <t>　　16.教育领域省市基数划转</t>
  </si>
  <si>
    <t xml:space="preserve"> 　 17.国防领域省市基本划转</t>
  </si>
  <si>
    <t xml:space="preserve"> 　 18.可再生能源电价附加增值税返还资金地市扣款</t>
  </si>
  <si>
    <t xml:space="preserve"> 　 19.增值税留抵退税结算扣款</t>
  </si>
  <si>
    <t xml:space="preserve">    20.2021年上解省（大伙房水库受益市扣款）</t>
  </si>
</sst>
</file>

<file path=xl/styles.xml><?xml version="1.0" encoding="utf-8"?>
<styleSheet xmlns="http://schemas.openxmlformats.org/spreadsheetml/2006/main">
  <numFmts count="20">
    <numFmt numFmtId="176" formatCode="_-* #,##0&quot;￥&quot;_-;\-* #,##0&quot;￥&quot;_-;_-* &quot;-&quot;&quot;￥&quot;_-;_-@_-"/>
    <numFmt numFmtId="41" formatCode="_ * #,##0_ ;_ * \-#,##0_ ;_ * &quot;-&quot;_ ;_ @_ "/>
    <numFmt numFmtId="42" formatCode="_ &quot;￥&quot;* #,##0_ ;_ &quot;￥&quot;* \-#,##0_ ;_ &quot;￥&quot;* &quot;-&quot;_ ;_ @_ "/>
    <numFmt numFmtId="177" formatCode="_-* #,##0_$_-;\-* #,##0_$_-;_-* &quot;-&quot;_$_-;_-@_-"/>
    <numFmt numFmtId="44" formatCode="_ &quot;￥&quot;* #,##0.00_ ;_ &quot;￥&quot;* \-#,##0.00_ ;_ &quot;￥&quot;* &quot;-&quot;??_ ;_ @_ "/>
    <numFmt numFmtId="178" formatCode="#,##0_ "/>
    <numFmt numFmtId="179" formatCode="_-* #,##0&quot;$&quot;_-;\-* #,##0&quot;$&quot;_-;_-* &quot;-&quot;&quot;$&quot;_-;_-@_-"/>
    <numFmt numFmtId="43" formatCode="_ * #,##0.00_ ;_ * \-#,##0.00_ ;_ * &quot;-&quot;??_ ;_ @_ "/>
    <numFmt numFmtId="180" formatCode="0.0"/>
    <numFmt numFmtId="181" formatCode="0.0%"/>
    <numFmt numFmtId="182" formatCode="#,##0.00&quot;￥&quot;;[Red]\-#,##0.00&quot;￥&quot;"/>
    <numFmt numFmtId="183" formatCode="_(* #,##0.00_);_(* \(#,##0.00\);_(* &quot;-&quot;??_);_(@_)"/>
    <numFmt numFmtId="184" formatCode="_-* #,##0.00_$_-;\-* #,##0.00_$_-;_-* &quot;-&quot;??_$_-;_-@_-"/>
    <numFmt numFmtId="185" formatCode="_-* #,##0.00&quot;$&quot;_-;\-* #,##0.00&quot;$&quot;_-;_-* &quot;-&quot;??&quot;$&quot;_-;_-@_-"/>
    <numFmt numFmtId="186" formatCode="#,##0.00&quot;￥&quot;;\-#,##0.00&quot;￥&quot;"/>
    <numFmt numFmtId="187" formatCode="_-&quot;$&quot;* #,##0_-;\-&quot;$&quot;* #,##0_-;_-&quot;$&quot;* &quot;-&quot;_-;_-@_-"/>
    <numFmt numFmtId="188" formatCode="_(&quot;$&quot;* #,##0.00_);_(&quot;$&quot;* \(#,##0.00\);_(&quot;$&quot;* &quot;-&quot;??_);_(@_)"/>
    <numFmt numFmtId="189" formatCode="0_ "/>
    <numFmt numFmtId="190" formatCode="0.0_ "/>
    <numFmt numFmtId="191" formatCode="#,##0.0_ "/>
  </numFmts>
  <fonts count="86">
    <font>
      <sz val="11"/>
      <color indexed="8"/>
      <name val="Tahoma"/>
      <charset val="134"/>
    </font>
    <font>
      <sz val="11"/>
      <name val="Tahoma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20"/>
      <name val="方正小标宋_GBK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"/>
    </font>
    <font>
      <sz val="11"/>
      <color indexed="8"/>
      <name val="宋体"/>
      <charset val="1"/>
    </font>
    <font>
      <b/>
      <sz val="18"/>
      <color rgb="FF000000"/>
      <name val="宋体"/>
      <charset val="134"/>
      <scheme val="major"/>
    </font>
    <font>
      <sz val="11"/>
      <color rgb="FF00000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134"/>
    </font>
    <font>
      <sz val="12"/>
      <color indexed="9"/>
      <name val="宋体"/>
      <charset val="134"/>
    </font>
    <font>
      <sz val="12"/>
      <name val="宋体"/>
      <charset val="134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sz val="8"/>
      <name val="Arial"/>
      <charset val="134"/>
    </font>
    <font>
      <sz val="10.5"/>
      <color indexed="17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0"/>
    </font>
    <font>
      <sz val="10"/>
      <name val="Geneva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0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2"/>
      <color indexed="8"/>
      <name val="宋体"/>
      <charset val="134"/>
    </font>
    <font>
      <sz val="12"/>
      <color indexed="17"/>
      <name val="楷体_GB2312"/>
      <charset val="134"/>
    </font>
    <font>
      <sz val="12"/>
      <name val="Times New Roman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b/>
      <sz val="11"/>
      <color indexed="9"/>
      <name val="宋体"/>
      <charset val="0"/>
    </font>
    <font>
      <sz val="9"/>
      <color indexed="8"/>
      <name val="宋体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sz val="11"/>
      <color indexed="60"/>
      <name val="宋体"/>
      <charset val="0"/>
    </font>
    <font>
      <sz val="12"/>
      <color indexed="17"/>
      <name val="宋体"/>
      <charset val="134"/>
    </font>
    <font>
      <u/>
      <sz val="11"/>
      <color indexed="12"/>
      <name val="宋体"/>
      <charset val="0"/>
    </font>
    <font>
      <sz val="12"/>
      <color indexed="20"/>
      <name val="楷体_GB2312"/>
      <charset val="134"/>
    </font>
    <font>
      <sz val="11"/>
      <color indexed="10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sz val="10"/>
      <name val="Helv"/>
      <charset val="134"/>
    </font>
    <font>
      <b/>
      <sz val="14"/>
      <color indexed="8"/>
      <name val="宋体"/>
      <charset val="134"/>
    </font>
    <font>
      <sz val="12"/>
      <name val="Arial"/>
      <charset val="134"/>
    </font>
    <font>
      <b/>
      <sz val="9"/>
      <color indexed="9"/>
      <name val="宋体"/>
      <charset val="134"/>
    </font>
    <font>
      <sz val="10"/>
      <name val="Times New Roman"/>
      <charset val="134"/>
    </font>
    <font>
      <b/>
      <sz val="18"/>
      <name val="Arial"/>
      <charset val="134"/>
    </font>
    <font>
      <sz val="12"/>
      <color indexed="8"/>
      <name val="华文仿宋"/>
      <charset val="134"/>
    </font>
    <font>
      <sz val="12"/>
      <name val="바탕체"/>
      <charset val="134"/>
    </font>
    <font>
      <b/>
      <i/>
      <sz val="16"/>
      <name val="Helv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Helv"/>
      <charset val="134"/>
    </font>
    <font>
      <b/>
      <sz val="12"/>
      <color indexed="8"/>
      <name val="宋体"/>
      <charset val="134"/>
    </font>
    <font>
      <sz val="10"/>
      <name val="Geneva"/>
      <charset val="0"/>
    </font>
    <font>
      <sz val="7"/>
      <name val="Small Fonts"/>
      <charset val="134"/>
    </font>
    <font>
      <sz val="12"/>
      <name val="Courier"/>
      <charset val="134"/>
    </font>
    <font>
      <sz val="8"/>
      <name val="Times New Roman"/>
      <charset val="134"/>
    </font>
    <font>
      <sz val="12"/>
      <name val="官帕眉"/>
      <charset val="134"/>
    </font>
    <font>
      <b/>
      <sz val="10"/>
      <name val="MS Sans Serif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53"/>
      </patternFill>
    </fill>
    <fill>
      <patternFill patternType="solid">
        <fgColor indexed="43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51"/>
      </patternFill>
    </fill>
    <fill>
      <patternFill patternType="solid">
        <fgColor indexed="25"/>
        <bgColor indexed="25"/>
      </patternFill>
    </fill>
    <fill>
      <patternFill patternType="solid">
        <fgColor indexed="29"/>
        <bgColor indexed="2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74">
    <xf numFmtId="0" fontId="0" fillId="0" borderId="0">
      <alignment vertical="center"/>
    </xf>
    <xf numFmtId="0" fontId="4" fillId="0" borderId="0">
      <alignment vertical="center"/>
    </xf>
    <xf numFmtId="0" fontId="25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>
      <alignment horizontal="left" vertical="top"/>
    </xf>
    <xf numFmtId="0" fontId="46" fillId="2" borderId="0">
      <alignment horizontal="right" vertical="center"/>
    </xf>
    <xf numFmtId="0" fontId="4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5" fillId="0" borderId="14" applyNumberFormat="0" applyFill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8" fillId="0" borderId="19">
      <alignment horizontal="left" vertical="center"/>
    </xf>
    <xf numFmtId="0" fontId="49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" fontId="2" fillId="0" borderId="1">
      <alignment vertical="center"/>
      <protection locked="0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58" fillId="0" borderId="20" applyNumberFormat="0" applyFill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0" fillId="2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1" fillId="2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5" fillId="25" borderId="18" applyNumberFormat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62" fillId="0" borderId="1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5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2" fontId="24" fillId="0" borderId="0">
      <alignment vertical="center"/>
    </xf>
    <xf numFmtId="1" fontId="2" fillId="0" borderId="1">
      <alignment vertical="center"/>
      <protection locked="0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31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46" fillId="2" borderId="0">
      <alignment horizontal="right" vertical="center"/>
    </xf>
    <xf numFmtId="41" fontId="0" fillId="0" borderId="0" applyFont="0" applyFill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8" borderId="13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0" borderId="0"/>
    <xf numFmtId="0" fontId="4" fillId="6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" fillId="0" borderId="1">
      <alignment horizontal="distributed" vertical="center" wrapText="1"/>
    </xf>
    <xf numFmtId="177" fontId="0" fillId="0" borderId="0" applyFon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4" fillId="0" borderId="0">
      <alignment vertical="center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8" fillId="11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22" fillId="8" borderId="10" applyNumberFormat="0" applyAlignment="0" applyProtection="0">
      <alignment vertical="center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" fillId="0" borderId="0">
      <alignment vertical="center"/>
    </xf>
    <xf numFmtId="0" fontId="22" fillId="8" borderId="10" applyNumberFormat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180" fontId="2" fillId="0" borderId="1">
      <alignment vertical="center"/>
      <protection locked="0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1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28" fillId="11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1" fontId="2" fillId="0" borderId="1">
      <alignment vertical="center"/>
      <protection locked="0"/>
    </xf>
    <xf numFmtId="0" fontId="28" fillId="11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2" borderId="0">
      <alignment horizontal="left" vertical="top"/>
    </xf>
    <xf numFmtId="0" fontId="19" fillId="0" borderId="0">
      <alignment vertical="center"/>
    </xf>
    <xf numFmtId="0" fontId="37" fillId="18" borderId="10" applyNumberFormat="0" applyAlignment="0" applyProtection="0">
      <alignment vertical="center"/>
    </xf>
    <xf numFmtId="0" fontId="6" fillId="2" borderId="0">
      <alignment horizontal="center"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4" fillId="0" borderId="0">
      <alignment vertical="center"/>
    </xf>
    <xf numFmtId="0" fontId="37" fillId="1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46" fillId="2" borderId="0">
      <alignment horizontal="left"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4" fillId="0" borderId="0">
      <alignment vertical="center"/>
    </xf>
    <xf numFmtId="0" fontId="37" fillId="1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180" fontId="2" fillId="0" borderId="1">
      <alignment vertical="center"/>
      <protection locked="0"/>
    </xf>
    <xf numFmtId="0" fontId="33" fillId="8" borderId="13" applyNumberFormat="0" applyAlignment="0" applyProtection="0">
      <alignment vertical="center"/>
    </xf>
    <xf numFmtId="1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26" fillId="17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37" fillId="1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8" borderId="10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8" borderId="10" applyNumberFormat="0" applyAlignment="0" applyProtection="0">
      <alignment vertical="center"/>
    </xf>
    <xf numFmtId="0" fontId="71" fillId="0" borderId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24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4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74" fillId="0" borderId="0">
      <alignment vertical="center"/>
    </xf>
    <xf numFmtId="0" fontId="22" fillId="8" borderId="10" applyNumberFormat="0" applyAlignment="0" applyProtection="0">
      <alignment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1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64" fillId="25" borderId="18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10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180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2" fontId="24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25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8" borderId="10" applyNumberFormat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68" fillId="2" borderId="0">
      <alignment horizontal="center" vertical="top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5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1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1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6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8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69" fillId="0" borderId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3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18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4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5" fillId="0" borderId="0">
      <alignment vertical="center"/>
    </xf>
    <xf numFmtId="182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8" borderId="10" applyNumberFormat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186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76" fontId="24" fillId="0" borderId="0">
      <alignment vertical="center"/>
    </xf>
    <xf numFmtId="0" fontId="37" fillId="18" borderId="1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70" fillId="2" borderId="0">
      <alignment horizontal="left" vertical="center"/>
    </xf>
    <xf numFmtId="0" fontId="24" fillId="0" borderId="0">
      <alignment vertical="center"/>
    </xf>
    <xf numFmtId="0" fontId="22" fillId="8" borderId="10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82" fontId="24" fillId="0" borderId="0">
      <alignment vertical="center"/>
    </xf>
    <xf numFmtId="0" fontId="2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24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6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65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6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2" fillId="8" borderId="10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46" fillId="2" borderId="0">
      <alignment horizontal="left" vertical="center"/>
    </xf>
    <xf numFmtId="0" fontId="4" fillId="11" borderId="0" applyNumberFormat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7" fillId="0" borderId="0">
      <alignment vertical="center"/>
    </xf>
    <xf numFmtId="1" fontId="2" fillId="0" borderId="1">
      <alignment vertical="center"/>
      <protection locked="0"/>
    </xf>
    <xf numFmtId="0" fontId="2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39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64" fillId="25" borderId="18" applyNumberFormat="0" applyAlignment="0" applyProtection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5" fillId="0" borderId="14" applyNumberFormat="0" applyFill="0" applyAlignment="0" applyProtection="0">
      <alignment vertical="center"/>
    </xf>
    <xf numFmtId="0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" borderId="0">
      <alignment horizontal="center" vertical="center"/>
    </xf>
    <xf numFmtId="0" fontId="2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4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4" fillId="0" borderId="0">
      <alignment vertical="center"/>
    </xf>
    <xf numFmtId="1" fontId="2" fillId="0" borderId="1">
      <alignment vertical="center"/>
      <protection locked="0"/>
    </xf>
    <xf numFmtId="0" fontId="4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33" fillId="8" borderId="13" applyNumberFormat="0" applyAlignment="0" applyProtection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65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6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176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0" borderId="0">
      <alignment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2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67" fillId="0" borderId="0">
      <alignment vertical="center"/>
    </xf>
    <xf numFmtId="180" fontId="2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182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79" fillId="4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2" borderId="0">
      <alignment horizontal="center" vertical="top"/>
    </xf>
    <xf numFmtId="0" fontId="37" fillId="18" borderId="1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46" fillId="2" borderId="0">
      <alignment horizontal="left" vertical="top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69" fillId="0" borderId="23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46" fillId="2" borderId="0">
      <alignment horizontal="left" vertical="center"/>
    </xf>
    <xf numFmtId="0" fontId="27" fillId="2" borderId="1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8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37" fontId="8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8" fillId="0" borderId="24" applyNumberFormat="0" applyAlignment="0" applyProtection="0">
      <alignment horizontal="left"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72" fillId="0" borderId="0" applyProtection="0">
      <alignment vertical="center"/>
    </xf>
    <xf numFmtId="0" fontId="46" fillId="2" borderId="0">
      <alignment horizontal="left" vertical="center"/>
    </xf>
    <xf numFmtId="0" fontId="4" fillId="2" borderId="0">
      <alignment horizontal="left" vertical="top"/>
    </xf>
    <xf numFmtId="0" fontId="4" fillId="11" borderId="0" applyNumberFormat="0" applyBorder="0" applyAlignment="0" applyProtection="0">
      <alignment vertical="center"/>
    </xf>
    <xf numFmtId="0" fontId="2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18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22" fillId="8" borderId="1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24" fillId="0" borderId="0">
      <alignment vertical="center"/>
    </xf>
    <xf numFmtId="0" fontId="65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24" fillId="0" borderId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4" fillId="0" borderId="0">
      <alignment vertical="center"/>
    </xf>
    <xf numFmtId="0" fontId="73" fillId="2" borderId="0">
      <alignment horizontal="center" vertical="top"/>
    </xf>
    <xf numFmtId="0" fontId="2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3" fontId="24" fillId="0" borderId="0" applyFill="0" applyBorder="0" applyAlignment="0">
      <alignment vertical="center"/>
    </xf>
    <xf numFmtId="0" fontId="4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1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4" fillId="0" borderId="0">
      <alignment vertical="center"/>
    </xf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26" fillId="1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1">
      <alignment horizontal="distributed" vertical="center" wrapText="1"/>
    </xf>
    <xf numFmtId="0" fontId="5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1" fontId="2" fillId="0" borderId="1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1" fontId="2" fillId="0" borderId="1">
      <alignment vertical="center"/>
      <protection locked="0"/>
    </xf>
    <xf numFmtId="0" fontId="65" fillId="0" borderId="0">
      <alignment vertical="center"/>
    </xf>
    <xf numFmtId="0" fontId="6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7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4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8" borderId="1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6" fillId="2" borderId="0">
      <alignment horizontal="center" vertical="top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5" fillId="0" borderId="14" applyNumberFormat="0" applyFill="0" applyAlignment="0" applyProtection="0">
      <alignment vertical="center"/>
    </xf>
    <xf numFmtId="0" fontId="65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2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2" borderId="0">
      <alignment horizontal="center" vertical="top"/>
    </xf>
    <xf numFmtId="0" fontId="24" fillId="0" borderId="0">
      <alignment vertical="center"/>
    </xf>
    <xf numFmtId="0" fontId="48" fillId="0" borderId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27" fillId="2" borderId="1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4" fillId="0" borderId="0">
      <alignment vertical="center"/>
    </xf>
    <xf numFmtId="0" fontId="27" fillId="2" borderId="1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" fontId="2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8" borderId="10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37" fillId="18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80" fontId="2" fillId="0" borderId="1">
      <alignment vertical="center"/>
      <protection locked="0"/>
    </xf>
    <xf numFmtId="0" fontId="69" fillId="0" borderId="23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6" fontId="2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33" fillId="8" borderId="13" applyNumberFormat="0" applyAlignment="0" applyProtection="0">
      <alignment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5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70" fillId="2" borderId="0">
      <alignment horizontal="left" vertical="center"/>
    </xf>
    <xf numFmtId="0" fontId="46" fillId="2" borderId="0">
      <alignment horizontal="right" vertical="center"/>
    </xf>
    <xf numFmtId="0" fontId="4" fillId="2" borderId="0">
      <alignment horizontal="left" vertical="top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6" fillId="2" borderId="0">
      <alignment horizontal="right" vertical="center"/>
    </xf>
    <xf numFmtId="0" fontId="4" fillId="2" borderId="0">
      <alignment horizontal="left" vertical="top"/>
    </xf>
    <xf numFmtId="0" fontId="26" fillId="16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4" fillId="2" borderId="0">
      <alignment horizontal="left" vertical="top"/>
    </xf>
    <xf numFmtId="0" fontId="4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6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64" fillId="25" borderId="18" applyNumberFormat="0" applyAlignment="0" applyProtection="0">
      <alignment vertical="center"/>
    </xf>
    <xf numFmtId="0" fontId="2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" borderId="0">
      <alignment horizontal="center" vertical="center"/>
    </xf>
    <xf numFmtId="0" fontId="39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9" fillId="0" borderId="23" applyProtection="0">
      <alignment vertical="center"/>
    </xf>
    <xf numFmtId="0" fontId="2" fillId="0" borderId="1">
      <alignment horizontal="distributed" vertical="center" wrapText="1"/>
    </xf>
    <xf numFmtId="0" fontId="24" fillId="0" borderId="0">
      <alignment vertical="center"/>
    </xf>
    <xf numFmtId="0" fontId="32" fillId="0" borderId="0">
      <alignment vertical="center"/>
    </xf>
    <xf numFmtId="0" fontId="5" fillId="0" borderId="1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2" borderId="0">
      <alignment horizontal="left"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8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69" fillId="0" borderId="23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6" fillId="2" borderId="0">
      <alignment horizontal="left" vertical="top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4" fillId="2" borderId="0">
      <alignment horizontal="left" vertical="top"/>
    </xf>
    <xf numFmtId="0" fontId="33" fillId="8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6" fillId="2" borderId="0">
      <alignment horizontal="center" vertical="center"/>
    </xf>
    <xf numFmtId="0" fontId="46" fillId="2" borderId="0">
      <alignment horizontal="left" vertical="center"/>
    </xf>
    <xf numFmtId="0" fontId="26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" fillId="2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2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3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10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73" fillId="2" borderId="0">
      <alignment horizontal="center" vertical="top"/>
    </xf>
    <xf numFmtId="0" fontId="4" fillId="6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" fontId="2" fillId="0" borderId="1">
      <alignment vertical="center"/>
      <protection locked="0"/>
    </xf>
    <xf numFmtId="0" fontId="26" fillId="1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2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6" fillId="2" borderId="0">
      <alignment horizontal="center" vertical="center"/>
    </xf>
    <xf numFmtId="0" fontId="2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76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69" fillId="0" borderId="23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0" fillId="2" borderId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3" fillId="47" borderId="0" applyNumberFormat="0" applyBorder="0" applyAlignment="0" applyProtection="0">
      <alignment vertical="center"/>
    </xf>
    <xf numFmtId="0" fontId="65" fillId="0" borderId="0">
      <alignment vertical="center"/>
    </xf>
    <xf numFmtId="0" fontId="46" fillId="2" borderId="0">
      <alignment horizontal="right" vertical="top"/>
    </xf>
    <xf numFmtId="0" fontId="26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37" fontId="8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48" fillId="0" borderId="19">
      <alignment horizontal="left" vertical="center"/>
    </xf>
    <xf numFmtId="0" fontId="26" fillId="9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69" fillId="0" borderId="23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24" fillId="0" borderId="0" applyFill="0" applyBorder="0" applyAlignment="0">
      <alignment vertical="center"/>
    </xf>
    <xf numFmtId="0" fontId="4" fillId="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84" fillId="0" borderId="0">
      <alignment vertical="center"/>
    </xf>
    <xf numFmtId="186" fontId="2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6" fontId="2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6" fontId="24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4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48" fillId="0" borderId="19">
      <alignment horizontal="left" vertical="center"/>
    </xf>
    <xf numFmtId="0" fontId="17" fillId="4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4" fillId="6" borderId="0" applyNumberFormat="0" applyBorder="0" applyAlignment="0" applyProtection="0">
      <alignment vertical="center"/>
    </xf>
    <xf numFmtId="0" fontId="48" fillId="0" borderId="19">
      <alignment horizontal="left" vertical="center"/>
    </xf>
    <xf numFmtId="0" fontId="37" fillId="18" borderId="10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0" fillId="2" borderId="0">
      <alignment horizontal="right" vertical="center"/>
    </xf>
    <xf numFmtId="0" fontId="18" fillId="5" borderId="0" applyNumberFormat="0" applyBorder="0" applyAlignment="0" applyProtection="0">
      <alignment vertical="center"/>
    </xf>
    <xf numFmtId="0" fontId="27" fillId="2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3" fillId="2" borderId="0">
      <alignment horizontal="center" vertical="top"/>
    </xf>
    <xf numFmtId="0" fontId="24" fillId="0" borderId="0">
      <alignment vertical="center"/>
    </xf>
    <xf numFmtId="0" fontId="73" fillId="2" borderId="0">
      <alignment horizontal="center" vertical="top"/>
    </xf>
    <xf numFmtId="0" fontId="70" fillId="2" borderId="0">
      <alignment horizontal="left" vertical="center"/>
    </xf>
    <xf numFmtId="0" fontId="70" fillId="2" borderId="0">
      <alignment horizontal="right" vertical="center"/>
    </xf>
    <xf numFmtId="176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0" fillId="2" borderId="0">
      <alignment horizontal="right" vertical="center"/>
    </xf>
    <xf numFmtId="0" fontId="48" fillId="0" borderId="19">
      <alignment horizontal="left" vertical="center"/>
    </xf>
    <xf numFmtId="0" fontId="26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0" fillId="2" borderId="0">
      <alignment horizontal="left" vertical="center"/>
    </xf>
    <xf numFmtId="0" fontId="46" fillId="2" borderId="0">
      <alignment horizontal="center" vertical="center"/>
    </xf>
    <xf numFmtId="0" fontId="46" fillId="2" borderId="0">
      <alignment horizontal="left" vertical="center"/>
    </xf>
    <xf numFmtId="0" fontId="4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2" borderId="0">
      <alignment horizontal="left" vertical="top"/>
    </xf>
    <xf numFmtId="0" fontId="68" fillId="2" borderId="0">
      <alignment horizontal="center" vertical="top"/>
    </xf>
    <xf numFmtId="0" fontId="46" fillId="2" borderId="0">
      <alignment horizontal="center" vertical="top"/>
    </xf>
    <xf numFmtId="0" fontId="17" fillId="11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2" borderId="0">
      <alignment horizontal="right" vertical="top"/>
    </xf>
    <xf numFmtId="0" fontId="4" fillId="12" borderId="0" applyNumberFormat="0" applyBorder="0" applyAlignment="0" applyProtection="0">
      <alignment vertical="center"/>
    </xf>
    <xf numFmtId="0" fontId="39" fillId="2" borderId="0">
      <alignment horizontal="left" vertical="top"/>
    </xf>
    <xf numFmtId="0" fontId="22" fillId="8" borderId="10" applyNumberFormat="0" applyAlignment="0" applyProtection="0">
      <alignment vertical="center"/>
    </xf>
    <xf numFmtId="0" fontId="39" fillId="2" borderId="0">
      <alignment horizontal="left" vertical="center"/>
    </xf>
    <xf numFmtId="0" fontId="22" fillId="8" borderId="10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6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0" fillId="10" borderId="11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170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8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306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1" xfId="226" applyNumberFormat="1" applyFont="1" applyFill="1" applyBorder="1" applyAlignment="1">
      <alignment horizontal="center" vertical="center" wrapText="1"/>
    </xf>
    <xf numFmtId="0" fontId="2" fillId="0" borderId="1" xfId="226" applyNumberFormat="1" applyFont="1" applyFill="1" applyBorder="1" applyAlignment="1">
      <alignment horizontal="left" vertical="center" wrapText="1"/>
    </xf>
    <xf numFmtId="189" fontId="2" fillId="0" borderId="1" xfId="0" applyNumberFormat="1" applyFont="1" applyFill="1" applyBorder="1" applyAlignment="1">
      <alignment horizontal="right" vertical="center" wrapText="1"/>
    </xf>
    <xf numFmtId="0" fontId="2" fillId="0" borderId="1" xfId="226" applyNumberFormat="1" applyFont="1" applyFill="1" applyBorder="1" applyAlignment="1">
      <alignment horizontal="right" vertical="center" wrapText="1"/>
    </xf>
    <xf numFmtId="189" fontId="2" fillId="0" borderId="1" xfId="3061" applyNumberFormat="1" applyFont="1" applyFill="1" applyBorder="1" applyAlignment="1">
      <alignment horizontal="right" vertical="center" wrapText="1"/>
    </xf>
    <xf numFmtId="189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834" applyFont="1" applyFill="1" applyAlignment="1">
      <alignment horizontal="center" vertical="center"/>
    </xf>
    <xf numFmtId="0" fontId="2" fillId="0" borderId="0" xfId="1118" applyFont="1" applyFill="1" applyAlignment="1">
      <alignment vertical="center"/>
    </xf>
    <xf numFmtId="189" fontId="2" fillId="0" borderId="0" xfId="1834" applyNumberFormat="1" applyFont="1" applyFill="1" applyAlignment="1">
      <alignment vertical="center"/>
    </xf>
    <xf numFmtId="181" fontId="2" fillId="0" borderId="0" xfId="1834" applyNumberFormat="1" applyFont="1" applyFill="1" applyAlignment="1">
      <alignment horizontal="right" vertical="center"/>
    </xf>
    <xf numFmtId="0" fontId="2" fillId="0" borderId="2" xfId="1118" applyFont="1" applyFill="1" applyBorder="1" applyAlignment="1">
      <alignment horizontal="center" vertical="center" wrapText="1"/>
    </xf>
    <xf numFmtId="0" fontId="2" fillId="0" borderId="3" xfId="1113" applyFont="1" applyFill="1" applyBorder="1" applyAlignment="1">
      <alignment horizontal="center" vertical="center" wrapText="1"/>
    </xf>
    <xf numFmtId="0" fontId="2" fillId="0" borderId="4" xfId="1113" applyFont="1" applyFill="1" applyBorder="1" applyAlignment="1">
      <alignment horizontal="center" vertical="center" wrapText="1"/>
    </xf>
    <xf numFmtId="0" fontId="2" fillId="0" borderId="5" xfId="1113" applyFont="1" applyFill="1" applyBorder="1" applyAlignment="1">
      <alignment horizontal="center" vertical="center" wrapText="1"/>
    </xf>
    <xf numFmtId="0" fontId="2" fillId="0" borderId="1" xfId="1113" applyFont="1" applyFill="1" applyBorder="1" applyAlignment="1">
      <alignment horizontal="center" vertical="center" wrapText="1"/>
    </xf>
    <xf numFmtId="0" fontId="2" fillId="0" borderId="2" xfId="1113" applyFont="1" applyFill="1" applyBorder="1" applyAlignment="1">
      <alignment horizontal="center" vertical="center" wrapText="1"/>
    </xf>
    <xf numFmtId="0" fontId="2" fillId="0" borderId="6" xfId="1118" applyFont="1" applyFill="1" applyBorder="1" applyAlignment="1">
      <alignment horizontal="center" vertical="center" wrapText="1"/>
    </xf>
    <xf numFmtId="0" fontId="2" fillId="0" borderId="7" xfId="1113" applyFont="1" applyFill="1" applyBorder="1" applyAlignment="1">
      <alignment horizontal="center" vertical="center" wrapText="1"/>
    </xf>
    <xf numFmtId="0" fontId="2" fillId="0" borderId="6" xfId="1113" applyFont="1" applyFill="1" applyBorder="1" applyAlignment="1">
      <alignment horizontal="center" vertical="center" wrapText="1"/>
    </xf>
    <xf numFmtId="0" fontId="9" fillId="0" borderId="1" xfId="1834" applyFont="1" applyFill="1" applyBorder="1" applyAlignment="1">
      <alignment horizontal="justify" vertical="center" wrapText="1"/>
    </xf>
    <xf numFmtId="189" fontId="9" fillId="0" borderId="1" xfId="2301" applyNumberFormat="1" applyFont="1" applyFill="1" applyBorder="1" applyAlignment="1">
      <alignment vertical="center"/>
    </xf>
    <xf numFmtId="190" fontId="9" fillId="0" borderId="1" xfId="338" applyNumberFormat="1" applyFont="1" applyFill="1" applyBorder="1" applyAlignment="1">
      <alignment vertical="center"/>
    </xf>
    <xf numFmtId="190" fontId="9" fillId="0" borderId="1" xfId="2301" applyNumberFormat="1" applyFont="1" applyFill="1" applyBorder="1" applyAlignment="1">
      <alignment horizontal="right" vertical="center"/>
    </xf>
    <xf numFmtId="0" fontId="2" fillId="0" borderId="1" xfId="1834" applyFont="1" applyFill="1" applyBorder="1" applyAlignment="1">
      <alignment horizontal="left" vertical="center" wrapText="1" indent="1"/>
    </xf>
    <xf numFmtId="189" fontId="2" fillId="0" borderId="1" xfId="2301" applyNumberFormat="1" applyFont="1" applyFill="1" applyBorder="1" applyAlignment="1">
      <alignment vertical="center"/>
    </xf>
    <xf numFmtId="0" fontId="2" fillId="0" borderId="1" xfId="1834" applyFont="1" applyBorder="1" applyAlignment="1">
      <alignment horizontal="left" vertical="center" wrapText="1" inden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/>
    <xf numFmtId="0" fontId="8" fillId="0" borderId="0" xfId="1037" applyFont="1" applyFill="1" applyAlignment="1">
      <alignment horizontal="center" vertical="center"/>
    </xf>
    <xf numFmtId="0" fontId="2" fillId="0" borderId="0" xfId="1025" applyFont="1" applyFill="1" applyAlignment="1">
      <alignment vertical="center"/>
    </xf>
    <xf numFmtId="181" fontId="2" fillId="0" borderId="0" xfId="1037" applyNumberFormat="1" applyFont="1" applyFill="1" applyAlignment="1">
      <alignment horizontal="right" vertical="center"/>
    </xf>
    <xf numFmtId="0" fontId="2" fillId="0" borderId="1" xfId="1025" applyFont="1" applyFill="1" applyBorder="1" applyAlignment="1">
      <alignment horizontal="center" vertical="center" wrapText="1"/>
    </xf>
    <xf numFmtId="0" fontId="9" fillId="0" borderId="1" xfId="1037" applyFont="1" applyFill="1" applyBorder="1" applyAlignment="1">
      <alignment horizontal="justify" vertical="center" wrapText="1"/>
    </xf>
    <xf numFmtId="0" fontId="2" fillId="0" borderId="1" xfId="1037" applyFont="1" applyFill="1" applyBorder="1" applyAlignment="1">
      <alignment horizontal="left" vertical="center" wrapText="1" indent="1"/>
    </xf>
    <xf numFmtId="0" fontId="8" fillId="0" borderId="0" xfId="1118" applyFont="1" applyFill="1" applyAlignment="1">
      <alignment horizontal="center" vertical="center"/>
    </xf>
    <xf numFmtId="0" fontId="2" fillId="0" borderId="0" xfId="1118" applyFont="1" applyFill="1" applyAlignment="1">
      <alignment horizontal="right" vertical="center"/>
    </xf>
    <xf numFmtId="0" fontId="9" fillId="0" borderId="1" xfId="1118" applyFont="1" applyFill="1" applyBorder="1" applyAlignment="1">
      <alignment horizontal="left" vertical="center" wrapText="1"/>
    </xf>
    <xf numFmtId="0" fontId="2" fillId="0" borderId="1" xfId="1118" applyFont="1" applyFill="1" applyBorder="1" applyAlignment="1">
      <alignment vertical="center" wrapText="1"/>
    </xf>
    <xf numFmtId="0" fontId="2" fillId="0" borderId="1" xfId="1118" applyFont="1" applyFill="1" applyBorder="1" applyAlignment="1">
      <alignment horizontal="left" vertical="center" wrapText="1"/>
    </xf>
    <xf numFmtId="178" fontId="2" fillId="0" borderId="1" xfId="1573" applyNumberFormat="1" applyFont="1" applyFill="1" applyBorder="1" applyAlignment="1">
      <alignment horizontal="right" vertical="center"/>
    </xf>
    <xf numFmtId="190" fontId="2" fillId="0" borderId="1" xfId="2301" applyNumberFormat="1" applyFont="1" applyFill="1" applyBorder="1" applyAlignment="1">
      <alignment horizontal="right" vertical="center"/>
    </xf>
    <xf numFmtId="191" fontId="2" fillId="0" borderId="1" xfId="1573" applyNumberFormat="1" applyFont="1" applyFill="1" applyBorder="1" applyAlignment="1">
      <alignment horizontal="right" vertical="center"/>
    </xf>
    <xf numFmtId="0" fontId="9" fillId="0" borderId="1" xfId="1118" applyFont="1" applyFill="1" applyBorder="1" applyAlignment="1">
      <alignment horizontal="center" vertical="center" wrapText="1"/>
    </xf>
    <xf numFmtId="178" fontId="9" fillId="0" borderId="1" xfId="1573" applyNumberFormat="1" applyFont="1" applyFill="1" applyBorder="1" applyAlignment="1">
      <alignment horizontal="center" vertical="center"/>
    </xf>
    <xf numFmtId="191" fontId="9" fillId="0" borderId="1" xfId="1573" applyNumberFormat="1" applyFont="1" applyFill="1" applyBorder="1" applyAlignment="1">
      <alignment horizontal="center" vertical="center"/>
    </xf>
    <xf numFmtId="0" fontId="2" fillId="0" borderId="0" xfId="1118" applyFont="1" applyFill="1" applyBorder="1" applyAlignment="1">
      <alignment horizontal="right" vertical="center"/>
    </xf>
    <xf numFmtId="0" fontId="9" fillId="0" borderId="1" xfId="1113" applyFont="1" applyFill="1" applyBorder="1" applyAlignment="1">
      <alignment horizontal="left" vertical="center"/>
    </xf>
    <xf numFmtId="0" fontId="2" fillId="0" borderId="1" xfId="1113" applyFont="1" applyFill="1" applyBorder="1" applyAlignment="1">
      <alignment horizontal="left" vertical="center"/>
    </xf>
    <xf numFmtId="178" fontId="2" fillId="0" borderId="1" xfId="1481" applyNumberFormat="1" applyFont="1" applyFill="1" applyBorder="1" applyAlignment="1">
      <alignment vertical="center"/>
    </xf>
    <xf numFmtId="191" fontId="2" fillId="0" borderId="1" xfId="1481" applyNumberFormat="1" applyFont="1" applyFill="1" applyBorder="1" applyAlignment="1">
      <alignment vertical="center"/>
    </xf>
    <xf numFmtId="178" fontId="9" fillId="0" borderId="1" xfId="1481" applyNumberFormat="1" applyFont="1" applyFill="1" applyBorder="1" applyAlignment="1">
      <alignment horizontal="center" vertical="center"/>
    </xf>
    <xf numFmtId="191" fontId="9" fillId="0" borderId="1" xfId="1481" applyNumberFormat="1" applyFont="1" applyFill="1" applyBorder="1" applyAlignment="1">
      <alignment horizontal="center" vertical="center"/>
    </xf>
    <xf numFmtId="0" fontId="2" fillId="0" borderId="0" xfId="1113" applyFont="1" applyFill="1" applyAlignment="1">
      <alignment vertical="center"/>
    </xf>
    <xf numFmtId="0" fontId="8" fillId="0" borderId="0" xfId="1113" applyFont="1" applyFill="1" applyAlignment="1">
      <alignment horizontal="center" vertical="center"/>
    </xf>
    <xf numFmtId="0" fontId="2" fillId="0" borderId="0" xfId="1113" applyFont="1" applyFill="1" applyAlignment="1">
      <alignment horizontal="center" vertical="center"/>
    </xf>
    <xf numFmtId="0" fontId="2" fillId="0" borderId="8" xfId="1113" applyFont="1" applyFill="1" applyBorder="1" applyAlignment="1">
      <alignment horizontal="right" vertical="center"/>
    </xf>
    <xf numFmtId="189" fontId="9" fillId="0" borderId="1" xfId="148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189" fontId="2" fillId="0" borderId="1" xfId="0" applyNumberFormat="1" applyFont="1" applyFill="1" applyBorder="1" applyAlignment="1" applyProtection="1">
      <alignment vertical="center"/>
    </xf>
    <xf numFmtId="189" fontId="2" fillId="0" borderId="1" xfId="0" applyNumberFormat="1" applyFont="1" applyFill="1" applyBorder="1" applyAlignment="1" applyProtection="1">
      <alignment horizontal="right" vertical="center"/>
    </xf>
    <xf numFmtId="0" fontId="2" fillId="0" borderId="4" xfId="1118" applyNumberFormat="1" applyFont="1" applyFill="1" applyBorder="1" applyAlignment="1" applyProtection="1">
      <alignment horizontal="left" vertical="center"/>
    </xf>
    <xf numFmtId="189" fontId="2" fillId="0" borderId="1" xfId="1481" applyNumberFormat="1" applyFont="1" applyFill="1" applyBorder="1" applyAlignment="1">
      <alignment vertical="center"/>
    </xf>
    <xf numFmtId="0" fontId="2" fillId="0" borderId="4" xfId="1113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89" fontId="2" fillId="0" borderId="1" xfId="1113" applyNumberFormat="1" applyFont="1" applyFill="1" applyBorder="1" applyAlignment="1">
      <alignment horizontal="right" vertical="center"/>
    </xf>
    <xf numFmtId="0" fontId="9" fillId="0" borderId="1" xfId="1113" applyNumberFormat="1" applyFont="1" applyFill="1" applyBorder="1" applyAlignment="1" applyProtection="1">
      <alignment horizontal="center" vertical="center"/>
    </xf>
    <xf numFmtId="49" fontId="9" fillId="0" borderId="1" xfId="1113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2" fillId="0" borderId="1" xfId="1118" applyNumberFormat="1" applyFont="1" applyFill="1" applyBorder="1" applyAlignment="1" applyProtection="1">
      <alignment vertical="center"/>
    </xf>
    <xf numFmtId="3" fontId="2" fillId="0" borderId="1" xfId="1118" applyNumberFormat="1" applyFont="1" applyFill="1" applyBorder="1" applyAlignment="1" applyProtection="1">
      <alignment horizontal="left" vertical="center" indent="1"/>
    </xf>
    <xf numFmtId="189" fontId="2" fillId="0" borderId="1" xfId="2193" applyNumberFormat="1" applyFont="1" applyFill="1" applyBorder="1" applyAlignment="1">
      <alignment vertical="center"/>
    </xf>
    <xf numFmtId="3" fontId="9" fillId="0" borderId="1" xfId="1118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1113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vertical="center"/>
    </xf>
    <xf numFmtId="189" fontId="2" fillId="0" borderId="1" xfId="2942" applyNumberFormat="1" applyFont="1" applyFill="1" applyBorder="1" applyAlignment="1" applyProtection="1">
      <alignment horizontal="right" vertical="center"/>
      <protection locked="0"/>
    </xf>
    <xf numFmtId="189" fontId="2" fillId="0" borderId="1" xfId="0" applyNumberFormat="1" applyFont="1" applyFill="1" applyBorder="1" applyAlignment="1">
      <alignment vertical="center"/>
    </xf>
    <xf numFmtId="49" fontId="2" fillId="0" borderId="1" xfId="1113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8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2" fillId="0" borderId="0" xfId="338" applyFont="1" applyFill="1" applyAlignment="1">
      <alignment vertical="center"/>
    </xf>
    <xf numFmtId="0" fontId="2" fillId="0" borderId="0" xfId="1113" applyFont="1" applyFill="1" applyBorder="1" applyAlignment="1">
      <alignment horizontal="right" vertical="center"/>
    </xf>
    <xf numFmtId="189" fontId="9" fillId="0" borderId="1" xfId="338" applyNumberFormat="1" applyFont="1" applyFill="1" applyBorder="1" applyAlignment="1">
      <alignment vertical="center"/>
    </xf>
    <xf numFmtId="0" fontId="12" fillId="0" borderId="1" xfId="1113" applyFont="1" applyFill="1" applyBorder="1" applyAlignment="1">
      <alignment horizontal="left" vertical="center"/>
    </xf>
    <xf numFmtId="189" fontId="12" fillId="0" borderId="1" xfId="338" applyNumberFormat="1" applyFont="1" applyFill="1" applyBorder="1" applyAlignment="1">
      <alignment vertical="center"/>
    </xf>
    <xf numFmtId="49" fontId="12" fillId="0" borderId="1" xfId="1113" applyNumberFormat="1" applyFont="1" applyFill="1" applyBorder="1" applyAlignment="1">
      <alignment horizontal="left" vertical="center"/>
    </xf>
    <xf numFmtId="189" fontId="12" fillId="0" borderId="1" xfId="2301" applyNumberFormat="1" applyFont="1" applyBorder="1" applyAlignment="1">
      <alignment vertical="center"/>
    </xf>
    <xf numFmtId="189" fontId="2" fillId="0" borderId="1" xfId="2301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89" fontId="2" fillId="0" borderId="1" xfId="338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624" applyFont="1" applyFill="1" applyAlignment="1">
      <alignment vertical="center"/>
    </xf>
    <xf numFmtId="189" fontId="2" fillId="0" borderId="0" xfId="1037" applyNumberFormat="1" applyFont="1" applyFill="1" applyAlignment="1">
      <alignment vertical="center"/>
    </xf>
    <xf numFmtId="0" fontId="2" fillId="0" borderId="2" xfId="624" applyFont="1" applyFill="1" applyBorder="1" applyAlignment="1">
      <alignment horizontal="center" vertical="center" wrapText="1"/>
    </xf>
    <xf numFmtId="0" fontId="2" fillId="0" borderId="6" xfId="624" applyFont="1" applyFill="1" applyBorder="1" applyAlignment="1">
      <alignment horizontal="center" vertical="center" wrapText="1"/>
    </xf>
    <xf numFmtId="49" fontId="13" fillId="2" borderId="9" xfId="244" applyNumberFormat="1" applyFont="1" applyFill="1" applyBorder="1" applyAlignment="1">
      <alignment horizontal="left" vertical="center"/>
    </xf>
    <xf numFmtId="49" fontId="13" fillId="2" borderId="9" xfId="244" applyNumberFormat="1" applyFont="1" applyFill="1" applyBorder="1" applyAlignment="1">
      <alignment vertical="center"/>
    </xf>
    <xf numFmtId="49" fontId="13" fillId="2" borderId="1" xfId="244" applyNumberFormat="1" applyFont="1" applyFill="1" applyBorder="1" applyAlignment="1">
      <alignment vertical="center"/>
    </xf>
    <xf numFmtId="49" fontId="13" fillId="2" borderId="1" xfId="244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89" fontId="14" fillId="0" borderId="9" xfId="244" applyNumberFormat="1" applyFont="1" applyFill="1" applyBorder="1" applyAlignment="1">
      <alignment horizontal="right" vertical="center"/>
    </xf>
    <xf numFmtId="189" fontId="2" fillId="0" borderId="1" xfId="3022" applyNumberFormat="1" applyFont="1" applyFill="1" applyBorder="1" applyAlignment="1" applyProtection="1">
      <alignment horizontal="left" vertical="center" wrapText="1"/>
    </xf>
    <xf numFmtId="0" fontId="9" fillId="0" borderId="1" xfId="1118" applyFont="1" applyFill="1" applyBorder="1" applyAlignment="1">
      <alignment vertical="center" wrapText="1"/>
    </xf>
    <xf numFmtId="0" fontId="9" fillId="0" borderId="4" xfId="624" applyNumberFormat="1" applyFont="1" applyFill="1" applyBorder="1" applyAlignment="1" applyProtection="1">
      <alignment horizontal="left" vertical="center"/>
    </xf>
    <xf numFmtId="189" fontId="9" fillId="0" borderId="1" xfId="624" applyNumberFormat="1" applyFont="1" applyFill="1" applyBorder="1" applyAlignment="1" applyProtection="1">
      <alignment horizontal="right" vertical="center"/>
    </xf>
    <xf numFmtId="189" fontId="2" fillId="0" borderId="1" xfId="624" applyNumberFormat="1" applyFont="1" applyFill="1" applyBorder="1" applyAlignment="1" applyProtection="1">
      <alignment horizontal="right" vertical="center"/>
    </xf>
    <xf numFmtId="191" fontId="2" fillId="0" borderId="1" xfId="2193" applyNumberFormat="1" applyFont="1" applyFill="1" applyBorder="1" applyAlignment="1">
      <alignment vertical="center"/>
    </xf>
    <xf numFmtId="189" fontId="2" fillId="0" borderId="1" xfId="1113" applyNumberFormat="1" applyFont="1" applyFill="1" applyBorder="1" applyAlignment="1">
      <alignment horizontal="left" vertical="center" wrapText="1"/>
    </xf>
    <xf numFmtId="189" fontId="9" fillId="0" borderId="1" xfId="2193" applyNumberFormat="1" applyFont="1" applyFill="1" applyBorder="1" applyAlignment="1">
      <alignment vertical="center"/>
    </xf>
    <xf numFmtId="189" fontId="9" fillId="0" borderId="1" xfId="1113" applyNumberFormat="1" applyFont="1" applyFill="1" applyBorder="1" applyAlignment="1">
      <alignment horizontal="center" vertical="center"/>
    </xf>
    <xf numFmtId="191" fontId="9" fillId="0" borderId="1" xfId="219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1" xfId="3140" applyNumberFormat="1" applyFont="1" applyFill="1" applyBorder="1" applyAlignment="1" applyProtection="1">
      <alignment vertical="center"/>
    </xf>
    <xf numFmtId="49" fontId="2" fillId="0" borderId="1" xfId="624" applyNumberFormat="1" applyFont="1" applyFill="1" applyBorder="1" applyAlignment="1">
      <alignment horizontal="left" vertical="center"/>
    </xf>
    <xf numFmtId="178" fontId="2" fillId="0" borderId="1" xfId="2193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3" fontId="9" fillId="0" borderId="1" xfId="624" applyNumberFormat="1" applyFont="1" applyFill="1" applyBorder="1" applyAlignment="1" applyProtection="1">
      <alignment horizontal="center" vertical="center"/>
    </xf>
    <xf numFmtId="3" fontId="9" fillId="0" borderId="1" xfId="1113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2" xfId="226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vertical="center"/>
    </xf>
    <xf numFmtId="189" fontId="9" fillId="0" borderId="1" xfId="2942" applyNumberFormat="1" applyFont="1" applyFill="1" applyBorder="1" applyAlignment="1" applyProtection="1">
      <alignment horizontal="right" vertical="center"/>
    </xf>
    <xf numFmtId="189" fontId="2" fillId="0" borderId="1" xfId="2942" applyNumberFormat="1" applyFont="1" applyFill="1" applyBorder="1" applyAlignment="1" applyProtection="1">
      <alignment horizontal="right" vertical="center"/>
    </xf>
    <xf numFmtId="49" fontId="2" fillId="0" borderId="1" xfId="2942" applyNumberFormat="1" applyFont="1" applyFill="1" applyBorder="1" applyAlignment="1" applyProtection="1">
      <alignment horizontal="left" vertical="center" indent="1"/>
    </xf>
    <xf numFmtId="49" fontId="9" fillId="0" borderId="1" xfId="1113" applyNumberFormat="1" applyFont="1" applyFill="1" applyBorder="1" applyAlignment="1">
      <alignment horizontal="center" vertical="center"/>
    </xf>
    <xf numFmtId="189" fontId="1" fillId="0" borderId="0" xfId="0" applyNumberFormat="1" applyFont="1" applyFill="1" applyAlignment="1">
      <alignment vertical="center"/>
    </xf>
  </cellXfs>
  <cellStyles count="3474">
    <cellStyle name="常规" xfId="0" builtinId="0"/>
    <cellStyle name="常规 43 7 2" xfId="1"/>
    <cellStyle name="差_gdp" xfId="2"/>
    <cellStyle name="货币[0]" xfId="3" builtinId="7"/>
    <cellStyle name="好_12滨州_义县" xfId="4"/>
    <cellStyle name="差_农林水和城市维护标准支出20080505－县区合计_义县" xfId="5"/>
    <cellStyle name="20% - 强调文字颜色 3" xfId="6" builtinId="38"/>
    <cellStyle name="强调文字颜色 2 3 2" xfId="7"/>
    <cellStyle name="输入" xfId="8" builtinId="20"/>
    <cellStyle name="强调文字颜色 6 2 3 2 2" xfId="9"/>
    <cellStyle name="常规 44" xfId="10"/>
    <cellStyle name="常规 39" xfId="11"/>
    <cellStyle name="_ET_STYLE_NoName_00__朝阳报省" xfId="12"/>
    <cellStyle name="20% - 强调文字颜色 2 3 6" xfId="13"/>
    <cellStyle name="货币" xfId="14" builtinId="4"/>
    <cellStyle name="差_34青海_1_义县" xfId="15"/>
    <cellStyle name="好_人员工资和公用经费2_义县" xfId="16"/>
    <cellStyle name="强调文字颜色 5 3 4 3" xfId="17"/>
    <cellStyle name="40% - 强调文字颜色 1 2 4 2" xfId="18"/>
    <cellStyle name="好_2006年水利统计指标统计表_上报抚顺市2015.12.29-2016年预算相关报表" xfId="19"/>
    <cellStyle name="好_人员工资和公用经费3" xfId="20"/>
    <cellStyle name="千位分隔[0]" xfId="21" builtinId="6"/>
    <cellStyle name="S21" xfId="22"/>
    <cellStyle name="S16" xfId="23"/>
    <cellStyle name="40% - 强调文字颜色 2 2 3 2 2" xfId="24"/>
    <cellStyle name="Accent2 - 40%" xfId="25"/>
    <cellStyle name="40% - 强调文字颜色 3" xfId="26" builtinId="39"/>
    <cellStyle name="常规 31 2" xfId="27"/>
    <cellStyle name="常规 26 2" xfId="28"/>
    <cellStyle name="汇总 3 5" xfId="29"/>
    <cellStyle name="计算 2" xfId="30"/>
    <cellStyle name="计算 2 3 3 2" xfId="31"/>
    <cellStyle name="差_第五部分(才淼、饶永宏）_义县" xfId="32"/>
    <cellStyle name="计算 2 5 3" xfId="33"/>
    <cellStyle name="Header2 3 2 2" xfId="34"/>
    <cellStyle name="差" xfId="35" builtinId="27"/>
    <cellStyle name="好_05杨杖子_上报抚顺市2015.12.29-2016年预算相关报表" xfId="36"/>
    <cellStyle name="千位分隔" xfId="37" builtinId="3"/>
    <cellStyle name="差_市辖区测算-新科目（20080626）" xfId="38"/>
    <cellStyle name="差_2006年水利统计指标统计表 2" xfId="39"/>
    <cellStyle name="好_汇总" xfId="40"/>
    <cellStyle name="输出 3 6 2 2" xfId="41"/>
    <cellStyle name="好_2006年30云南_上报抚顺市2015.12.29-2016年预算相关报表" xfId="42"/>
    <cellStyle name="千位分隔 3 3 2" xfId="43"/>
    <cellStyle name="数字 2 5" xfId="44"/>
    <cellStyle name="60% - 强调文字颜色 3" xfId="45" builtinId="40"/>
    <cellStyle name="_（2007 12 3）按专项分类编制2008年养老保险中心部门预算(定稿） 68" xfId="46"/>
    <cellStyle name="强调文字颜色 5 3 3" xfId="47"/>
    <cellStyle name="差_缺口县区测算(财政部标准)" xfId="48"/>
    <cellStyle name="超链接" xfId="49" builtinId="8"/>
    <cellStyle name="好_县市旗测算20080508_县市旗测算-新科目（含人口规模效应）" xfId="50"/>
    <cellStyle name="百分比" xfId="51" builtinId="5"/>
    <cellStyle name="好_卫生(按照总人口测算）—20080416_县市旗测算-新科目（含人口规模效应）_上报抚顺市2015.12.29-2016年预算相关报表" xfId="52"/>
    <cellStyle name="已访问的超链接" xfId="53" builtinId="9"/>
    <cellStyle name="适中 2 4 2" xfId="54"/>
    <cellStyle name="强调文字颜色 3 2 3 2" xfId="55"/>
    <cellStyle name="差_Book1 2" xfId="56"/>
    <cellStyle name="注释" xfId="57" builtinId="10"/>
    <cellStyle name="60% - 强调文字颜色 2 3" xfId="58"/>
    <cellStyle name="好_缺口县区测算 2" xfId="59"/>
    <cellStyle name="_大型活动_沈阳_2016年元旦加班表（发县区）改后" xfId="60"/>
    <cellStyle name="60% - 强调文字颜色 2" xfId="61" builtinId="36"/>
    <cellStyle name="_附表表样（政法处）_沈阳 2" xfId="62"/>
    <cellStyle name="好_27重庆_上报抚顺市2015.12.29-2016年预算相关报表" xfId="63"/>
    <cellStyle name="_（2007 12 3）按专项分类编制2008年养老保险中心部门预算(定稿） 67" xfId="64"/>
    <cellStyle name="注释 2 6 3 2" xfId="65"/>
    <cellStyle name="计算 2 9" xfId="66"/>
    <cellStyle name="好_平邑_上报抚顺市2015.12.29-2016年预算相关报表" xfId="67"/>
    <cellStyle name="_副本2009年国税总分机构_2016年元旦加班表（发县区）改后" xfId="68"/>
    <cellStyle name="好_农林水和城市维护标准支出20080505－县区合计_民生政策最低支出需求 2" xfId="69"/>
    <cellStyle name="注释 3 3 3 2 2" xfId="70"/>
    <cellStyle name="好_行政公检法测算_民生政策最低支出需求" xfId="71"/>
    <cellStyle name="好_检验表_义县" xfId="72"/>
    <cellStyle name="好_04_义县" xfId="73"/>
    <cellStyle name="标题 4" xfId="74" builtinId="19"/>
    <cellStyle name="_ET_STYLE_NoName_00_ 4" xfId="75"/>
    <cellStyle name="好_县区合并测算20080423(按照各省比重）_民生政策最低支出需求_义县" xfId="76"/>
    <cellStyle name="注释 2 5 2 2 2" xfId="77"/>
    <cellStyle name="警告文本" xfId="78" builtinId="11"/>
    <cellStyle name="好_县市旗测算-新科目（20080627）_不含人员经费系数_上报抚顺市2015.12.29-2016年预算相关报表" xfId="79"/>
    <cellStyle name="标题" xfId="80" builtinId="15"/>
    <cellStyle name="强调文字颜色 1 2 3" xfId="81"/>
    <cellStyle name="解释性文本" xfId="82" builtinId="53"/>
    <cellStyle name="表标题 3 2 3" xfId="83"/>
    <cellStyle name="好_09北港" xfId="84"/>
    <cellStyle name="差_2006年水利统计指标统计表_上报抚顺市2015.12.29-2016年预算相关报表" xfId="85"/>
    <cellStyle name="好_农林水和城市维护标准支出20080505－县区合计_民生政策最低支出需求_上报抚顺市2015.12.29-2016年预算相关报表" xfId="86"/>
    <cellStyle name="差_县市旗测算20080508_县市旗测算-新科目（含人口规模效应）_义县" xfId="87"/>
    <cellStyle name="_各市加班表-支出" xfId="88"/>
    <cellStyle name="常规 45 7" xfId="89"/>
    <cellStyle name="_（2007 12 3）按专项分类编制2008年养老保险中心部门预算(定稿）_沈阳" xfId="90"/>
    <cellStyle name="标题 1" xfId="91" builtinId="16"/>
    <cellStyle name="输出 2 3 2 2 2" xfId="92"/>
    <cellStyle name="差_行政公检法测算_县市旗测算-新科目（含人口规模效应）_义县" xfId="93"/>
    <cellStyle name="常规 45 8" xfId="94"/>
    <cellStyle name="差_核定人数下发表" xfId="95"/>
    <cellStyle name="标题 2" xfId="96" builtinId="17"/>
    <cellStyle name="60% - 强调文字颜色 1" xfId="97" builtinId="32"/>
    <cellStyle name="差_汇总表4_义县" xfId="98"/>
    <cellStyle name="_（2007 12 3）按专项分类编制2008年养老保险中心部门预算(定稿） 71" xfId="99"/>
    <cellStyle name="_（2007 12 3）按专项分类编制2008年养老保险中心部门预算(定稿） 66" xfId="100"/>
    <cellStyle name="差_县区合并测算20080421_义县" xfId="101"/>
    <cellStyle name="计算 2 8" xfId="102"/>
    <cellStyle name="常规 45 9" xfId="103"/>
    <cellStyle name="标题 3" xfId="104" builtinId="18"/>
    <cellStyle name="差_gdp 2" xfId="105"/>
    <cellStyle name="强调文字颜色 1 2 3 3" xfId="106"/>
    <cellStyle name="60% - 强调文字颜色 4" xfId="107" builtinId="44"/>
    <cellStyle name="_2007年11月加班（市长汇报） (2)_上报抚顺市2015.12.29-2016年预算相关报表 2" xfId="108"/>
    <cellStyle name="_（2007 12 3）按专项分类编制2008年养老保险中心部门预算(定稿） 69" xfId="109"/>
    <cellStyle name="强调文字颜色 1 3 4 2 2" xfId="110"/>
    <cellStyle name="好_5334_2006年迪庆县级财政报表附表_义县" xfId="111"/>
    <cellStyle name="计算 2 7 2 2" xfId="112"/>
    <cellStyle name="输出 2 4 2" xfId="113"/>
    <cellStyle name="差_县市旗测算20080508_不含人员经费系数_义县" xfId="114"/>
    <cellStyle name="输出" xfId="115" builtinId="21"/>
    <cellStyle name="好_卫生(按照总人口测算）—20080416_不含人员经费系数_上报抚顺市2015.12.29-2016年预算相关报表" xfId="116"/>
    <cellStyle name="计算" xfId="117" builtinId="22"/>
    <cellStyle name="计算 2 3 3" xfId="118"/>
    <cellStyle name="检查单元格" xfId="119" builtinId="23"/>
    <cellStyle name="汇总 3 6 2" xfId="120"/>
    <cellStyle name="好_行政（人员）_义县" xfId="121"/>
    <cellStyle name="计算 3 2" xfId="122"/>
    <cellStyle name="差_2007一般预算支出口径剔除表" xfId="123"/>
    <cellStyle name="好_行政公检法测算_县市旗测算-新科目（含人口规模效应） 2" xfId="124"/>
    <cellStyle name="输出 3 6 3 2" xfId="125"/>
    <cellStyle name="千位分隔 3 4 2" xfId="126"/>
    <cellStyle name="20% - 强调文字颜色 6" xfId="127" builtinId="50"/>
    <cellStyle name="千位分隔 12 2" xfId="128"/>
    <cellStyle name="输出 3 9 2" xfId="129"/>
    <cellStyle name="强调文字颜色 2" xfId="130" builtinId="33"/>
    <cellStyle name="40% - 强调文字颜色 4 2 3 3" xfId="131"/>
    <cellStyle name="表标题 2 2" xfId="132"/>
    <cellStyle name="链接单元格" xfId="133" builtinId="24"/>
    <cellStyle name="20% - 强调文字颜色 6 3 5" xfId="134"/>
    <cellStyle name="汇总" xfId="135" builtinId="25"/>
    <cellStyle name="差_Book2" xfId="136"/>
    <cellStyle name="好_云南 缺口县区测算(地方填报)" xfId="137"/>
    <cellStyle name="强调文字颜色 3 2 4" xfId="138"/>
    <cellStyle name="差_市辖区测算-新科目（20080626）_民生政策最低支出需求_上报抚顺市2015.12.29-2016年预算相关报表" xfId="139"/>
    <cellStyle name="Header2 3 3" xfId="140"/>
    <cellStyle name="好" xfId="141" builtinId="26"/>
    <cellStyle name="差 2 3 2" xfId="142"/>
    <cellStyle name="常规 45 4 4" xfId="143"/>
    <cellStyle name="差_2008年支出核定_上报抚顺市2015.12.29-2016年预算相关报表" xfId="144"/>
    <cellStyle name="适中" xfId="145" builtinId="28"/>
    <cellStyle name="差_县市旗测算-新科目（20080626）_民生政策最低支出需求 2" xfId="146"/>
    <cellStyle name="Dollar (zero dec) 2 2" xfId="147"/>
    <cellStyle name="数字 3 2 3" xfId="148"/>
    <cellStyle name="输出 3 3" xfId="149"/>
    <cellStyle name="差_行政公检法测算_上报抚顺市2015.12.29-2016年预算相关报表" xfId="150"/>
    <cellStyle name="好_其他部门(按照总人口测算）—20080416_县市旗测算-新科目（含人口规模效应）_义县" xfId="151"/>
    <cellStyle name="数字 3 4" xfId="152"/>
    <cellStyle name="20% - 强调文字颜色 5" xfId="153" builtinId="46"/>
    <cellStyle name="强调文字颜色 1" xfId="154" builtinId="29"/>
    <cellStyle name="40% - 强调文字颜色 4 2 3 2" xfId="155"/>
    <cellStyle name="差_行政（人员）_县市旗测算-新科目（含人口规模效应）" xfId="156"/>
    <cellStyle name="注释 2 3 3" xfId="157"/>
    <cellStyle name="好_一般预算支出口径剔除表_上报抚顺市2015.12.29-2016年预算相关报表" xfId="158"/>
    <cellStyle name="20% - 强调文字颜色 1" xfId="159" builtinId="30"/>
    <cellStyle name="好_Book2_上报抚顺市2015.12.29-2016年预算相关报表" xfId="160"/>
    <cellStyle name="计算 3 3 2" xfId="161"/>
    <cellStyle name="汇总 3 3" xfId="162"/>
    <cellStyle name="40% - 强调文字颜色 1" xfId="163" builtinId="31"/>
    <cellStyle name="好_来源表_上报抚顺市2015.12.29-2016年预算相关报表" xfId="164"/>
    <cellStyle name="差_县市旗测算-新科目（20080626）_不含人员经费系数" xfId="165"/>
    <cellStyle name="差_12滨州 2" xfId="166"/>
    <cellStyle name="差_城建部门_上报抚顺市2015.12.29-2016年预算相关报表" xfId="167"/>
    <cellStyle name="差_农林水和城市维护标准支出20080505－县区合计_上报抚顺市2015.12.29-2016年预算相关报表" xfId="168"/>
    <cellStyle name="好_附表_上报抚顺市2015.12.29-2016年预算相关报表" xfId="169"/>
    <cellStyle name="20% - 强调文字颜色 2" xfId="170" builtinId="34"/>
    <cellStyle name="_norma1_12月表" xfId="171"/>
    <cellStyle name="差_2017年人代会草案国库1 3" xfId="172"/>
    <cellStyle name="好_农林水和城市维护标准支出20080505－县区合计_不含人员经费系数_上报抚顺市2015.12.29-2016年预算相关报表" xfId="173"/>
    <cellStyle name="输出 2 4 2 2" xfId="174"/>
    <cellStyle name="输出 2" xfId="175"/>
    <cellStyle name="好_山东省民生支出标准_义县" xfId="176"/>
    <cellStyle name="40% - 强调文字颜色 4 3 3" xfId="177"/>
    <cellStyle name="40% - 强调文字颜色 2" xfId="178" builtinId="35"/>
    <cellStyle name="好_卫生(按照总人口测算）—20080416_民生政策最低支出需求 2" xfId="179"/>
    <cellStyle name="S21 2" xfId="180"/>
    <cellStyle name="S16 2" xfId="181"/>
    <cellStyle name="千位分隔[0] 2" xfId="182"/>
    <cellStyle name="检查单元格 3 4" xfId="183"/>
    <cellStyle name="差_市辖区测算20080510_不含人员经费系数_义县" xfId="184"/>
    <cellStyle name="好_人员工资和公用经费3 2" xfId="185"/>
    <cellStyle name="好_县市旗测算-新科目（20080627）_民生政策最低支出需求_上报抚顺市2015.12.29-2016年预算相关报表" xfId="186"/>
    <cellStyle name="输出 3 9 3" xfId="187"/>
    <cellStyle name="差_县市旗测算20080508 2" xfId="188"/>
    <cellStyle name="强调文字颜色 3" xfId="189" builtinId="37"/>
    <cellStyle name="好_02_上报抚顺市2015.12.29-2016年预算相关报表" xfId="190"/>
    <cellStyle name="检查单元格 3 5" xfId="191"/>
    <cellStyle name="好_行政公检法测算_义县" xfId="192"/>
    <cellStyle name="好_功能对经济_上报抚顺市2015.12.29-2016年预算相关报表" xfId="193"/>
    <cellStyle name="差_03建昌_义县" xfId="194"/>
    <cellStyle name="强调文字颜色 4" xfId="195" builtinId="41"/>
    <cellStyle name="数字 3 3" xfId="196"/>
    <cellStyle name="好_汇总表4_义县" xfId="197"/>
    <cellStyle name="差_市辖区测算-新科目（20080626）_上报抚顺市2015.12.29-2016年预算相关报表" xfId="198"/>
    <cellStyle name="汇总 3 2 2" xfId="199"/>
    <cellStyle name="好_汇总_上报抚顺市2015.12.29-2016年预算相关报表" xfId="200"/>
    <cellStyle name="20% - 强调文字颜色 4" xfId="201" builtinId="42"/>
    <cellStyle name="计算 3" xfId="202"/>
    <cellStyle name="汇总 3 6" xfId="203"/>
    <cellStyle name="40% - 强调文字颜色 4 3 5" xfId="204"/>
    <cellStyle name="40% - 强调文字颜色 4" xfId="205" builtinId="43"/>
    <cellStyle name="差_县区合并测算20080423(按照各省比重）_义县" xfId="206"/>
    <cellStyle name="强调文字颜色 5" xfId="207" builtinId="45"/>
    <cellStyle name="差_行政公检法测算_县市旗测算-新科目（含人口规模效应）" xfId="208"/>
    <cellStyle name="_汇总表5%还原(20080130" xfId="209"/>
    <cellStyle name="40% - 强调文字颜色 4 3 6" xfId="210"/>
    <cellStyle name="差_财力差异计算表(不含非农业区)_上报抚顺市2015.12.29-2016年预算相关报表" xfId="211"/>
    <cellStyle name="40% - 强调文字颜色 5" xfId="212" builtinId="47"/>
    <cellStyle name="_大型活动_沈阳 2" xfId="213"/>
    <cellStyle name="差_行政(燃修费)_民生政策最低支出需求" xfId="214"/>
    <cellStyle name="差_34青海_义县" xfId="215"/>
    <cellStyle name="好_县市旗测算20080508_不含人员经费系数_义县" xfId="216"/>
    <cellStyle name="好_其他部门(按照总人口测算）—20080416 2" xfId="217"/>
    <cellStyle name="注释 3 2 3" xfId="218"/>
    <cellStyle name="60% - 强调文字颜色 5" xfId="219" builtinId="48"/>
    <cellStyle name="_2008年总分机构基本情况表（090211)_沈阳 2" xfId="220"/>
    <cellStyle name="强调文字颜色 6" xfId="221" builtinId="49"/>
    <cellStyle name="小数 2 4 2" xfId="222"/>
    <cellStyle name="好_成本差异系数" xfId="223"/>
    <cellStyle name="好_2007一般预算支出口径剔除表_义县" xfId="224"/>
    <cellStyle name="好_2011年收入预计报省厅" xfId="225"/>
    <cellStyle name="常规_下级对账单" xfId="226"/>
    <cellStyle name="输出 3 3 2" xfId="227"/>
    <cellStyle name="适中 2" xfId="228"/>
    <cellStyle name="20% - 强调文字颜色 3 3 2" xfId="229"/>
    <cellStyle name="40% - 强调文字颜色 6" xfId="230" builtinId="51"/>
    <cellStyle name="好_08龙港_上报抚顺市2015.12.29-2016年预算相关报表" xfId="231"/>
    <cellStyle name="60% - 强调文字颜色 6" xfId="232" builtinId="52"/>
    <cellStyle name="输出 2 2 2" xfId="233"/>
    <cellStyle name="好_县市旗测算-新科目（20080627）_县市旗测算-新科目（含人口规模效应）" xfId="234"/>
    <cellStyle name="差_行政(燃修费)_不含人员经费系数" xfId="235"/>
    <cellStyle name="20% - 强调文字颜色 2 2 2" xfId="236"/>
    <cellStyle name="注释 3 5 5" xfId="237"/>
    <cellStyle name="_Book1_沈阳_2016年元旦加班表（发县区）改后 2" xfId="238"/>
    <cellStyle name="注释 2 5" xfId="239"/>
    <cellStyle name="差_测算结果_义县" xfId="240"/>
    <cellStyle name="表标题 2 4" xfId="241"/>
    <cellStyle name="差_34青海_1" xfId="242"/>
    <cellStyle name="_2008年市本级政府专项资金支出预算安排情况统计表(最后)_沈阳_上报抚顺市2015.12.29-2016年预算相关报表 2" xfId="243"/>
    <cellStyle name="Normal" xfId="244"/>
    <cellStyle name="20% - 强调文字颜色 4 2 4 2" xfId="245"/>
    <cellStyle name="注释 2 5 3 2" xfId="246"/>
    <cellStyle name="好_县区合并测算20080423(按照各省比重）_民生政策最低支出需求 2" xfId="247"/>
    <cellStyle name="差_财政供养人员" xfId="248"/>
    <cellStyle name="40% - 强调文字颜色 2 2 4" xfId="249"/>
    <cellStyle name="注释 2 5 2" xfId="250"/>
    <cellStyle name="差_34青海_上报抚顺市2015.12.29-2016年预算相关报表" xfId="251"/>
    <cellStyle name="好_09_义县" xfId="252"/>
    <cellStyle name="好_县市旗测算20080508_不含人员经费系数_上报抚顺市2015.12.29-2016年预算相关报表" xfId="253"/>
    <cellStyle name="注释 2 4" xfId="254"/>
    <cellStyle name="强调文字颜色 2 3 6" xfId="255"/>
    <cellStyle name="好_市辖区测算-新科目（20080626）_不含人员经费系数_上报抚顺市2015.12.29-2016年预算相关报表" xfId="256"/>
    <cellStyle name="注释 2 5 3 2 2" xfId="257"/>
    <cellStyle name="好_县市旗测算20080508_民生政策最低支出需求_义县" xfId="258"/>
    <cellStyle name="常规 45" xfId="259"/>
    <cellStyle name="常规 50" xfId="260"/>
    <cellStyle name="数字 2 2 2" xfId="261"/>
    <cellStyle name="常规_经济分类" xfId="262"/>
    <cellStyle name="好_2006年28四川" xfId="263"/>
    <cellStyle name="注释 2 6" xfId="264"/>
    <cellStyle name="表标题 2 5" xfId="265"/>
    <cellStyle name="霓付 [0]_ +Foil &amp; -FOIL &amp; PAPER" xfId="266"/>
    <cellStyle name="注释 2 4 2" xfId="267"/>
    <cellStyle name="注释 3 7 2 2" xfId="268"/>
    <cellStyle name="注释 3 5 2 2 2" xfId="269"/>
    <cellStyle name="差_县市旗测算20080508_县市旗测算-新科目（含人口规模效应） 2" xfId="270"/>
    <cellStyle name="注释 3 6 4" xfId="271"/>
    <cellStyle name="注释 3 4 3 2" xfId="272"/>
    <cellStyle name="注释 2 8 2" xfId="273"/>
    <cellStyle name="好_丽江汇总" xfId="274"/>
    <cellStyle name="注释 2 2 4" xfId="275"/>
    <cellStyle name="差_09黑龙江_义县" xfId="276"/>
    <cellStyle name="注释 2 2 2 2" xfId="277"/>
    <cellStyle name="好_县市旗测算-新科目（20080626）_县市旗测算-新科目（含人口规模效应）_义县" xfId="278"/>
    <cellStyle name="好_卫生(按照总人口测算）—20080416_上报抚顺市2015.12.29-2016年预算相关报表" xfId="279"/>
    <cellStyle name="输入 3 4 2 2 2" xfId="280"/>
    <cellStyle name="常规 45 4" xfId="281"/>
    <cellStyle name="小数 4 2" xfId="282"/>
    <cellStyle name="小数 4" xfId="283"/>
    <cellStyle name="小数 3 3 3" xfId="284"/>
    <cellStyle name="好_2017年人代会草案国库1 2 4" xfId="285"/>
    <cellStyle name="小数 3 3 2 2" xfId="286"/>
    <cellStyle name="小数 3 2 2 3" xfId="287"/>
    <cellStyle name="好_一般预算平衡表 2" xfId="288"/>
    <cellStyle name="表标题 2 4 2 2" xfId="289"/>
    <cellStyle name="好_03昭通_上报抚顺市2015.12.29-2016年预算相关报表" xfId="290"/>
    <cellStyle name="计算 2 5 2 3" xfId="291"/>
    <cellStyle name="常规 44 4" xfId="292"/>
    <cellStyle name="差_市辖区测算20080510_县市旗测算-新科目（含人口规模效应）" xfId="293"/>
    <cellStyle name="小数 3 2" xfId="294"/>
    <cellStyle name="小数 3" xfId="295"/>
    <cellStyle name="计算 2 3 2 3" xfId="296"/>
    <cellStyle name="小数 3 2 2 2" xfId="297"/>
    <cellStyle name="小数 2 4 3" xfId="298"/>
    <cellStyle name="差_05杨杖子_义县" xfId="299"/>
    <cellStyle name="好_城建部门_义县" xfId="300"/>
    <cellStyle name="小数 2 3 3" xfId="301"/>
    <cellStyle name="小数 2 3 2 2 2" xfId="302"/>
    <cellStyle name="差_2008年支出核定" xfId="303"/>
    <cellStyle name="20% - 强调文字颜色 3 3 5 2" xfId="304"/>
    <cellStyle name="好_缺口县区测算(财政部标准)_上报抚顺市2015.12.29-2016年预算相关报表" xfId="305"/>
    <cellStyle name="好_行政(燃修费)_不含人员经费系数 2" xfId="306"/>
    <cellStyle name="好_2007年收支情况及2008年收支预计表(汇总表)_义县" xfId="307"/>
    <cellStyle name="小数 2 3 2 2" xfId="308"/>
    <cellStyle name="小数 2 2 2 2" xfId="309"/>
    <cellStyle name="小数 2 2" xfId="310"/>
    <cellStyle name="差_一般预算支出口径剔除表_义县" xfId="311"/>
    <cellStyle name="计算 2 3 2 2 2" xfId="312"/>
    <cellStyle name="常规 43 4" xfId="313"/>
    <cellStyle name="计算 2 3 2 2" xfId="314"/>
    <cellStyle name="汇总 2 5" xfId="315"/>
    <cellStyle name="小数 2" xfId="316"/>
    <cellStyle name="计算 2 3 2" xfId="317"/>
    <cellStyle name="好_分县成本差异系数_民生政策最低支出需求 2" xfId="318"/>
    <cellStyle name="小数" xfId="319"/>
    <cellStyle name="差_基金预算平衡表_上报抚顺市2015.12.29-2016年预算相关报表" xfId="320"/>
    <cellStyle name="汇总 3 3 2" xfId="321"/>
    <cellStyle name="_14新宾" xfId="322"/>
    <cellStyle name="好_07_上报抚顺市2015.12.29-2016年预算相关报表" xfId="323"/>
    <cellStyle name="_2008年总分机构基本情况表（090211)" xfId="324"/>
    <cellStyle name="好_05杨杖子_义县" xfId="325"/>
    <cellStyle name="数字 4 3" xfId="326"/>
    <cellStyle name="数字 4 2 3" xfId="327"/>
    <cellStyle name="好_2006年33甘肃_上报抚顺市2015.12.29-2016年预算相关报表" xfId="328"/>
    <cellStyle name="好_县市旗测算-新科目（20080626）_不含人员经费系数 2" xfId="329"/>
    <cellStyle name="好_22湖南" xfId="330"/>
    <cellStyle name="差_卫生(按照总人口测算）—20080416_县市旗测算-新科目（含人口规模效应）_上报抚顺市2015.12.29-2016年预算相关报表" xfId="331"/>
    <cellStyle name="差_2006年33甘肃_上报抚顺市2015.12.29-2016年预算相关报表" xfId="332"/>
    <cellStyle name="数字 4 2 2 2" xfId="333"/>
    <cellStyle name="差_缺口县区测算(按2007支出增长25%测算)" xfId="334"/>
    <cellStyle name="好_支出（当年财力） 2" xfId="335"/>
    <cellStyle name="好_危改资金测算_上报抚顺市2015.12.29-2016年预算相关报表" xfId="336"/>
    <cellStyle name="差_自行调整差异系数顺序 2" xfId="337"/>
    <cellStyle name="常规 4" xfId="338"/>
    <cellStyle name="数字 3 3 3" xfId="339"/>
    <cellStyle name="小数 5" xfId="340"/>
    <cellStyle name="好_03昭通 2" xfId="341"/>
    <cellStyle name="输出 3 2 2" xfId="342"/>
    <cellStyle name="数字 3 2 2 2" xfId="343"/>
    <cellStyle name="好_03昭通" xfId="344"/>
    <cellStyle name="输出 3 2" xfId="345"/>
    <cellStyle name="差_行政公检法测算_民生政策最低支出需求 2" xfId="346"/>
    <cellStyle name="数字 3 2 2" xfId="347"/>
    <cellStyle name="数字 2 4" xfId="348"/>
    <cellStyle name="数字 2 3 3" xfId="349"/>
    <cellStyle name="好_行政公检法测算_不含人员经费系数_义县" xfId="350"/>
    <cellStyle name="数字 2 3 2 3" xfId="351"/>
    <cellStyle name="数字 2 3 2 2" xfId="352"/>
    <cellStyle name="好_教育(按照总人口测算）—20080416_民生政策最低支出需求" xfId="353"/>
    <cellStyle name="差_市辖区测算20080510_不含人员经费系数_上报抚顺市2015.12.29-2016年预算相关报表" xfId="354"/>
    <cellStyle name="差_县市旗测算20080508_不含人员经费系数 2" xfId="355"/>
    <cellStyle name="差_分析缺口率_上报抚顺市2015.12.29-2016年预算相关报表" xfId="356"/>
    <cellStyle name="数字 2 2 3" xfId="357"/>
    <cellStyle name="数字" xfId="358"/>
    <cellStyle name="计算 3 6 2 2" xfId="359"/>
    <cellStyle name="差_基金预算平衡表 2" xfId="360"/>
    <cellStyle name="好_07 2" xfId="361"/>
    <cellStyle name="S8 2" xfId="362"/>
    <cellStyle name="常规 2 3" xfId="363"/>
    <cellStyle name="输入 3 8 2" xfId="364"/>
    <cellStyle name="S2" xfId="365"/>
    <cellStyle name="差_行政（人员）_不含人员经费系数 2" xfId="366"/>
    <cellStyle name="好_城建部门_上报抚顺市2015.12.29-2016年预算相关报表 2" xfId="367"/>
    <cellStyle name="输入 3 2" xfId="368"/>
    <cellStyle name="_2008年分管部门财力需求情况第三次测算_沈阳 2" xfId="369"/>
    <cellStyle name="输入 3 7 3" xfId="370"/>
    <cellStyle name="输入 2 3" xfId="371"/>
    <cellStyle name="输入 3 6 3 2" xfId="372"/>
    <cellStyle name="_ET_STYLE_NoName_00__2017年人代会草案国库2 2 2" xfId="373"/>
    <cellStyle name="_（2007 12 3）按专项分类编制2008年养老保险中心部门预算(定稿）_沈阳_2016年元旦加班表（发县区）改后 2" xfId="374"/>
    <cellStyle name="常规 44 6" xfId="375"/>
    <cellStyle name="20% - 强调文字颜色 5 2 2" xfId="376"/>
    <cellStyle name="S23 2" xfId="377"/>
    <cellStyle name="S18 2" xfId="378"/>
    <cellStyle name="小数 3 4" xfId="379"/>
    <cellStyle name="好_县区合并测算20080423(按照各省比重）_县市旗测算-新科目（含人口规模效应）" xfId="380"/>
    <cellStyle name="好_30云南_上报抚顺市2015.12.29-2016年预算相关报表" xfId="381"/>
    <cellStyle name="好_市辖区测算-新科目（20080626）_民生政策最低支出需求" xfId="382"/>
    <cellStyle name="输入 3 6 2 3" xfId="383"/>
    <cellStyle name="好_检验表 2" xfId="384"/>
    <cellStyle name="好_基金预算平衡表" xfId="385"/>
    <cellStyle name="强调文字颜色 4 3 2" xfId="386"/>
    <cellStyle name="好_04 2" xfId="387"/>
    <cellStyle name="输入 3 5 2" xfId="388"/>
    <cellStyle name="强调文字颜色 4 2 4" xfId="389"/>
    <cellStyle name="输入 3 4 4" xfId="390"/>
    <cellStyle name="输入 3 4 3" xfId="391"/>
    <cellStyle name="差_文体广播事业(按照总人口测算）—20080416_县市旗测算-新科目（含人口规模效应）_上报抚顺市2015.12.29-2016年预算相关报表" xfId="392"/>
    <cellStyle name="强调文字颜色 4 2 2" xfId="393"/>
    <cellStyle name="输出 3 4 2 3" xfId="394"/>
    <cellStyle name="好_03 2" xfId="395"/>
    <cellStyle name="输入 3 4 2" xfId="396"/>
    <cellStyle name="计算 3 5 2 2" xfId="397"/>
    <cellStyle name="好_市辖区测算-新科目（20080626）_县市旗测算-新科目（含人口规模效应）" xfId="398"/>
    <cellStyle name="好_县市旗测算-新科目（20080627）" xfId="399"/>
    <cellStyle name="输入 2 8 2" xfId="400"/>
    <cellStyle name="计算 3 5 2" xfId="401"/>
    <cellStyle name="输入 2 8" xfId="402"/>
    <cellStyle name="差_市辖区测算-新科目（20080626）_民生政策最低支出需求_义县" xfId="403"/>
    <cellStyle name="解释性文本 3" xfId="404"/>
    <cellStyle name="好_汇总表" xfId="405"/>
    <cellStyle name="差_县市旗测算-新科目（20080626） 2" xfId="406"/>
    <cellStyle name="适中 2 3 2" xfId="407"/>
    <cellStyle name="注释 3 3 3 3" xfId="408"/>
    <cellStyle name="输入 2 4 2 2" xfId="409"/>
    <cellStyle name="强调文字颜色 3 2" xfId="410"/>
    <cellStyle name="好_一般预算平衡表_义县" xfId="411"/>
    <cellStyle name="检查单元格 3 4 2" xfId="412"/>
    <cellStyle name="_2008年市本级政府专项资金支出预算安排情况统计表(最后)" xfId="413"/>
    <cellStyle name="输入 2 4" xfId="414"/>
    <cellStyle name="输入 2 3 4" xfId="415"/>
    <cellStyle name="好_分县成本差异系数_不含人员经费系数_上报抚顺市2015.12.29-2016年预算相关报表" xfId="416"/>
    <cellStyle name="输入 3 5 3" xfId="417"/>
    <cellStyle name="好_河南 缺口县区测算(地方填报白) 2" xfId="418"/>
    <cellStyle name="60% - 强调文字颜色 5 3 2" xfId="419"/>
    <cellStyle name="好_核定人数下发表_义县" xfId="420"/>
    <cellStyle name="好_2008年一般预算支出预计" xfId="421"/>
    <cellStyle name="输入 2 3 2 2 2" xfId="422"/>
    <cellStyle name="差_收入_上报抚顺市2015.12.29-2016年预算相关报表" xfId="423"/>
    <cellStyle name="好_市辖区测算20080510_民生政策最低支出需求 2" xfId="424"/>
    <cellStyle name="输入 2 3 2 2" xfId="425"/>
    <cellStyle name="好_市辖区测算20080510_民生政策最低支出需求" xfId="426"/>
    <cellStyle name="输入 2 2 2" xfId="427"/>
    <cellStyle name="输出 3 7" xfId="428"/>
    <cellStyle name="差_县市旗测算20080508_县市旗测算-新科目（含人口规模效应）_上报抚顺市2015.12.29-2016年预算相关报表" xfId="429"/>
    <cellStyle name="千位分隔 3 3" xfId="430"/>
    <cellStyle name="输出 3 6 2" xfId="431"/>
    <cellStyle name="输出 3 4 3 2" xfId="432"/>
    <cellStyle name="输出 3 4 3" xfId="433"/>
    <cellStyle name="小数 6" xfId="434"/>
    <cellStyle name="输出 3 2 3" xfId="435"/>
    <cellStyle name="数字 3 2 2 3" xfId="436"/>
    <cellStyle name="差_卫生(按照总人口测算）—20080416 2" xfId="437"/>
    <cellStyle name="输出 2 6 2" xfId="438"/>
    <cellStyle name="输出 2 5 3 2" xfId="439"/>
    <cellStyle name="输出 2 5 2 3" xfId="440"/>
    <cellStyle name="好_一般预算支出口径剔除表 2" xfId="441"/>
    <cellStyle name="好_行政(燃修费)_义县" xfId="442"/>
    <cellStyle name="注释 3 3 2 2" xfId="443"/>
    <cellStyle name="差_文体广播事业(按照总人口测算）—20080416" xfId="444"/>
    <cellStyle name="输出 2 3 2" xfId="445"/>
    <cellStyle name="注释 3 3 2" xfId="446"/>
    <cellStyle name="好_2006年30云南_义县" xfId="447"/>
    <cellStyle name="输出 2 3" xfId="448"/>
    <cellStyle name="适中 3 5 2" xfId="449"/>
    <cellStyle name="强调文字颜色 3 3 4 2" xfId="450"/>
    <cellStyle name="适中 3 4 2 2" xfId="451"/>
    <cellStyle name="常规 14" xfId="452"/>
    <cellStyle name="输入 2 5 2" xfId="453"/>
    <cellStyle name="好_安徽 缺口县区测算(地方填报)1" xfId="454"/>
    <cellStyle name="强调文字颜色 3 3 2" xfId="455"/>
    <cellStyle name="适中 3 3" xfId="456"/>
    <cellStyle name="常规 13 2" xfId="457"/>
    <cellStyle name="注释 2 7 3" xfId="458"/>
    <cellStyle name="适中 3 2 2" xfId="459"/>
    <cellStyle name="差_Book1" xfId="460"/>
    <cellStyle name="差_农林水和城市维护标准支出20080505－县区合计_民生政策最低支出需求_义县" xfId="461"/>
    <cellStyle name="适中 2 4" xfId="462"/>
    <cellStyle name="差_人员工资和公用经费2_义县" xfId="463"/>
    <cellStyle name="强调文字颜色 3 2 3" xfId="464"/>
    <cellStyle name="差_2006年30云南" xfId="465"/>
    <cellStyle name="好_1_义县" xfId="466"/>
    <cellStyle name="解释性文本 3 2" xfId="467"/>
    <cellStyle name="好_汇总表 2" xfId="468"/>
    <cellStyle name="适中 2 3 2 2" xfId="469"/>
    <cellStyle name="适中 2 2" xfId="470"/>
    <cellStyle name="强调文字颜色 6 3 6 2" xfId="471"/>
    <cellStyle name="强调文字颜色 6 3 5 2" xfId="472"/>
    <cellStyle name="强调文字颜色 6 3 5" xfId="473"/>
    <cellStyle name="好_行政公检法测算_不含人员经费系数 2" xfId="474"/>
    <cellStyle name="强调文字颜色 6 3 2" xfId="475"/>
    <cellStyle name="强调文字颜色 6 3" xfId="476"/>
    <cellStyle name="强调文字颜色 5 3 5 2" xfId="477"/>
    <cellStyle name="输入 3 2 3" xfId="478"/>
    <cellStyle name="差_市辖区测算-新科目（20080626）_县市旗测算-新科目（含人口规模效应）_义县" xfId="479"/>
    <cellStyle name="好_03_义县" xfId="480"/>
    <cellStyle name="常规 43 4 3" xfId="481"/>
    <cellStyle name="强调文字颜色 5 3 5" xfId="482"/>
    <cellStyle name="强调文字颜色 6 3 2 2" xfId="483"/>
    <cellStyle name="好_汇总-县级财政报表附表_上报抚顺市2015.12.29-2016年预算相关报表" xfId="484"/>
    <cellStyle name="_Book1_沈阳_2016年元旦加班表（发县区）改后" xfId="485"/>
    <cellStyle name="强调文字颜色 5 3 2 2" xfId="486"/>
    <cellStyle name="强调文字颜色 5 3 2" xfId="487"/>
    <cellStyle name="强调文字颜色 4 3 4" xfId="488"/>
    <cellStyle name="强调文字颜色 4 3" xfId="489"/>
    <cellStyle name="好_检验表" xfId="490"/>
    <cellStyle name="差_分县成本差异系数_民生政策最低支出需求 2" xfId="491"/>
    <cellStyle name="差_市辖区测算20080510_民生政策最低支出需求 2" xfId="492"/>
    <cellStyle name="好_04" xfId="493"/>
    <cellStyle name="好_04连山" xfId="494"/>
    <cellStyle name="好_其他部门(按照总人口测算）—20080416_义县" xfId="495"/>
    <cellStyle name="差_文体广播部门" xfId="496"/>
    <cellStyle name="注释 2 4 3" xfId="497"/>
    <cellStyle name="强调文字颜色 3 3 4 2 2" xfId="498"/>
    <cellStyle name="输入 3 9 2 2" xfId="499"/>
    <cellStyle name="常规 3 3 2" xfId="500"/>
    <cellStyle name="好_县区合并测算20080421_不含人员经费系数 2" xfId="501"/>
    <cellStyle name="输出 3 4 4" xfId="502"/>
    <cellStyle name="强调文字颜色 3 3" xfId="503"/>
    <cellStyle name="输出 3 10" xfId="504"/>
    <cellStyle name="计算 3 11" xfId="505"/>
    <cellStyle name="强调文字颜色 2 3 5 2" xfId="506"/>
    <cellStyle name="强调文字颜色 2 3 5" xfId="507"/>
    <cellStyle name="好_汇总_义县" xfId="508"/>
    <cellStyle name="计算 3 8 2" xfId="509"/>
    <cellStyle name="强调文字颜色 2 3 4 3" xfId="510"/>
    <cellStyle name="输入 2" xfId="511"/>
    <cellStyle name="强调文字颜色 2 3 2 2" xfId="512"/>
    <cellStyle name="小数 2 2 2 2 2" xfId="513"/>
    <cellStyle name="强调文字颜色 1 3 3" xfId="514"/>
    <cellStyle name="汇总 2 3" xfId="515"/>
    <cellStyle name="好_27重庆_义县" xfId="516"/>
    <cellStyle name="检查单元格 2" xfId="517"/>
    <cellStyle name="差_2007一般预算支出口径剔除表 2" xfId="518"/>
    <cellStyle name="好_市辖区测算20080510_不含人员经费系数_上报抚顺市2015.12.29-2016年预算相关报表" xfId="519"/>
    <cellStyle name="好_平邑_义县" xfId="520"/>
    <cellStyle name="归盒啦_95" xfId="521"/>
    <cellStyle name="计算 3 2 2" xfId="522"/>
    <cellStyle name="千位分隔 5" xfId="523"/>
    <cellStyle name="输出 3 6 3" xfId="524"/>
    <cellStyle name="好_行政公检法测算_县市旗测算-新科目（含人口规模效应）" xfId="525"/>
    <cellStyle name="千位分隔 3 4" xfId="526"/>
    <cellStyle name="千位分隔 2 3 2" xfId="527"/>
    <cellStyle name="千位分隔 2 3" xfId="528"/>
    <cellStyle name="千位分隔 2 2 2" xfId="529"/>
    <cellStyle name="千位分隔 2 2" xfId="530"/>
    <cellStyle name="常规_Sheet6" xfId="531"/>
    <cellStyle name="好_分县成本差异系数 2" xfId="532"/>
    <cellStyle name="千位_(人代会用)" xfId="533"/>
    <cellStyle name="好_第五部分(才淼、饶永宏）" xfId="534"/>
    <cellStyle name="差_卫生部门_上报抚顺市2015.12.29-2016年预算相关报表" xfId="535"/>
    <cellStyle name="常规 68" xfId="536"/>
    <cellStyle name="常规 73" xfId="537"/>
    <cellStyle name="警告文本 3" xfId="538"/>
    <cellStyle name="强调文字颜色 1 3 6 2" xfId="539"/>
    <cellStyle name="好_人员工资和公用经费 2" xfId="540"/>
    <cellStyle name="警告文本 2" xfId="541"/>
    <cellStyle name="好_县区合并测算20080423(按照各省比重）_不含人员经费系数_上报抚顺市2015.12.29-2016年预算相关报表" xfId="542"/>
    <cellStyle name="解释性文本 3 4" xfId="543"/>
    <cellStyle name="检查单元格 2 4" xfId="544"/>
    <cellStyle name="好_行政（人员）" xfId="545"/>
    <cellStyle name="好_行政公检法测算_民生政策最低支出需求_义县" xfId="546"/>
    <cellStyle name="检查单元格 2 3" xfId="547"/>
    <cellStyle name="差_测算结果汇总 2" xfId="548"/>
    <cellStyle name="汇总 2 3 3" xfId="549"/>
    <cellStyle name="计算 3 2 2 2" xfId="550"/>
    <cellStyle name="好_33甘肃" xfId="551"/>
    <cellStyle name="检查单元格 2 2" xfId="552"/>
    <cellStyle name="汇总 2 3 2" xfId="553"/>
    <cellStyle name="好_丽江汇总_义县 2" xfId="554"/>
    <cellStyle name="小数 3 3 2" xfId="555"/>
    <cellStyle name="输入 3 6 2 2 2" xfId="556"/>
    <cellStyle name="计算 3 9 2" xfId="557"/>
    <cellStyle name="差_重点民生支出需求测算表社保（农村低保）081112_义县 2" xfId="558"/>
    <cellStyle name="60% - 强调文字颜色 6 2 3 3" xfId="559"/>
    <cellStyle name="_（2007 12 3）按专项分类编制2008年养老保险中心部门预算(定稿） 63" xfId="560"/>
    <cellStyle name="_（2007 12 3）按专项分类编制2008年养老保险中心部门预算(定稿） 58" xfId="561"/>
    <cellStyle name="计算 3 8 2 2" xfId="562"/>
    <cellStyle name="20% - 强调文字颜色 1 3 6" xfId="563"/>
    <cellStyle name="常规 43 3 2 3" xfId="564"/>
    <cellStyle name="计算 2 5" xfId="565"/>
    <cellStyle name="普通_ 白土" xfId="566"/>
    <cellStyle name="计算 3 8" xfId="567"/>
    <cellStyle name="计算 3 6 4" xfId="568"/>
    <cellStyle name="计算 3 6 2 2 2" xfId="569"/>
    <cellStyle name="好_34青海_1_义县" xfId="570"/>
    <cellStyle name="差_县市旗测算20080508_民生政策最低支出需求 2" xfId="571"/>
    <cellStyle name="计算 3 4 2 2 2" xfId="572"/>
    <cellStyle name="计算 3 4" xfId="573"/>
    <cellStyle name="计算 2 6 2 2" xfId="574"/>
    <cellStyle name="好_530623_2006年县级财政报表附表" xfId="575"/>
    <cellStyle name="差_来源表" xfId="576"/>
    <cellStyle name="差_22湖南" xfId="577"/>
    <cellStyle name="计算 2 4 2 2" xfId="578"/>
    <cellStyle name="好_测算结果汇总_上报抚顺市2015.12.29-2016年预算相关报表" xfId="579"/>
    <cellStyle name="差_云南 缺口县区测算(地方填报)_义县" xfId="580"/>
    <cellStyle name="好_卫生部门" xfId="581"/>
    <cellStyle name="20% - 强调文字颜色 1 3 3" xfId="582"/>
    <cellStyle name="计算 2 2" xfId="583"/>
    <cellStyle name="计算 3 10" xfId="584"/>
    <cellStyle name="好_05潍坊" xfId="585"/>
    <cellStyle name="汇总 3 4 3" xfId="586"/>
    <cellStyle name="好_测算结果_义县" xfId="587"/>
    <cellStyle name="解释性文本 3 3" xfId="588"/>
    <cellStyle name="汇总 3 4 2 2" xfId="589"/>
    <cellStyle name="汇总 2 2" xfId="590"/>
    <cellStyle name="好_县区合并测算20080423(按照各省比重）_不含人员经费系数_义县" xfId="591"/>
    <cellStyle name="好_04_上报抚顺市2015.12.29-2016年预算相关报表" xfId="592"/>
    <cellStyle name="好_市辖区测算-新科目（20080626）_不含人员经费系数 2" xfId="593"/>
    <cellStyle name="好_2017年人代会草案国库2 3" xfId="594"/>
    <cellStyle name="好_检验表_上报抚顺市2015.12.29-2016年预算相关报表" xfId="595"/>
    <cellStyle name="数字 2 2" xfId="596"/>
    <cellStyle name="好_00省级(打印)_义县" xfId="597"/>
    <cellStyle name="好_总人口_义县" xfId="598"/>
    <cellStyle name="好_总人口_上报抚顺市2015.12.29-2016年预算相关报表" xfId="599"/>
    <cellStyle name="好_00省级(打印)_上报抚顺市2015.12.29-2016年预算相关报表" xfId="600"/>
    <cellStyle name="好_总人口" xfId="601"/>
    <cellStyle name="注释 2 2 2" xfId="602"/>
    <cellStyle name="好_自行调整差异系数顺序_上报抚顺市2015.12.29-2016年预算相关报表" xfId="603"/>
    <cellStyle name="好_重点民生支出需求测算表社保（农村低保）081112 2" xfId="604"/>
    <cellStyle name="好_重点民生支出需求测算表社保（农村低保）081112" xfId="605"/>
    <cellStyle name="好_09 2" xfId="606"/>
    <cellStyle name="好_云南省2008年转移支付测算——州市本级考核部分及政策性测算" xfId="607"/>
    <cellStyle name="警告文本 3 4" xfId="608"/>
    <cellStyle name="好_云南 缺口县区测算(地方填报)_上报抚顺市2015.12.29-2016年预算相关报表" xfId="609"/>
    <cellStyle name="好_01兴城" xfId="610"/>
    <cellStyle name="好_Book1_上报抚顺市2015.12.29-2016年预算相关报表" xfId="611"/>
    <cellStyle name="好_一般预算支出口径剔除表" xfId="612"/>
    <cellStyle name="好_03" xfId="613"/>
    <cellStyle name="好_县市旗测算-新科目（20080627）_义县" xfId="614"/>
    <cellStyle name="常规 2 5" xfId="615"/>
    <cellStyle name="好_市辖区测算-新科目（20080626）_县市旗测算-新科目（含人口规模效应）_义县" xfId="616"/>
    <cellStyle name="差_一般预算支出口径剔除表 2" xfId="617"/>
    <cellStyle name="60% - 强调文字颜色 6 3 4 2 2" xfId="618"/>
    <cellStyle name="_（2007 12 3）按专项分类编制2008年养老保险中心部门预算(定稿） 48" xfId="619"/>
    <cellStyle name="_（2007 12 3）按专项分类编制2008年养老保险中心部门预算(定稿） 53" xfId="620"/>
    <cellStyle name="好_县市旗测算-新科目（20080627）_县市旗测算-新科目（含人口规模效应）_上报抚顺市2015.12.29-2016年预算相关报表" xfId="621"/>
    <cellStyle name="好_县市旗测算-新科目（20080627）_上报抚顺市2015.12.29-2016年预算相关报表" xfId="622"/>
    <cellStyle name="汇总 3 4 2" xfId="623"/>
    <cellStyle name="常规 2 2" xfId="624"/>
    <cellStyle name="Comma_1995" xfId="625"/>
    <cellStyle name="好_县市旗测算-新科目（20080627）_民生政策最低支出需求_义县" xfId="626"/>
    <cellStyle name="好_县市旗测算-新科目（20080627）_民生政策最低支出需求 2" xfId="627"/>
    <cellStyle name="差_2008年一般预算支出预计 2" xfId="628"/>
    <cellStyle name="好_2017年人代会草案国库1 3" xfId="629"/>
    <cellStyle name="好_县市旗测算-新科目（20080627） 2" xfId="630"/>
    <cellStyle name="差_丽江汇总" xfId="631"/>
    <cellStyle name="好_文体广播部门_义县 2" xfId="632"/>
    <cellStyle name="好_县市旗测算-新科目（20080626）_民生政策最低支出需求_义县" xfId="633"/>
    <cellStyle name="好_行政公检法测算_县市旗测算-新科目（含人口规模效应）_义县" xfId="634"/>
    <cellStyle name="常规 45 4 3" xfId="635"/>
    <cellStyle name="小数 4 2 3" xfId="636"/>
    <cellStyle name="好_县市旗测算20080508_民生政策最低支出需求 2" xfId="637"/>
    <cellStyle name="Header2 3" xfId="638"/>
    <cellStyle name="强调文字颜色 5 2 3 3" xfId="639"/>
    <cellStyle name="好_县市旗测算20080508_民生政策最低支出需求" xfId="640"/>
    <cellStyle name="好_县区合并测算20080423(按照各省比重）_民生政策最低支出需求" xfId="641"/>
    <cellStyle name="好_2007年一般预算支出剔除_义县" xfId="642"/>
    <cellStyle name="注释 2 5 3" xfId="643"/>
    <cellStyle name="差_其他部门(按照总人口测算）—20080416_民生政策最低支出需求 2" xfId="644"/>
    <cellStyle name="_norma1_11个月" xfId="645"/>
    <cellStyle name="差_县市旗测算-新科目（20080626）_民生政策最低支出需求_上报抚顺市2015.12.29-2016年预算相关报表" xfId="646"/>
    <cellStyle name="差_财政供养人员 2" xfId="647"/>
    <cellStyle name="常规 11 2" xfId="648"/>
    <cellStyle name="好_县区合并测算20080423(按照各省比重） 2" xfId="649"/>
    <cellStyle name="好_1 2" xfId="650"/>
    <cellStyle name="汇总 3 2" xfId="651"/>
    <cellStyle name="好_县区合并测算20080421_县市旗测算-新科目（含人口规模效应） 2" xfId="652"/>
    <cellStyle name="好_沈阳" xfId="653"/>
    <cellStyle name="小数 3 3" xfId="654"/>
    <cellStyle name="好_丽江汇总_义县" xfId="655"/>
    <cellStyle name="常规 44 10" xfId="656"/>
    <cellStyle name="好_县区合并测算20080421_上报抚顺市2015.12.29-2016年预算相关报表" xfId="657"/>
    <cellStyle name="常规 44 5" xfId="658"/>
    <cellStyle name="常规 43 7" xfId="659"/>
    <cellStyle name="好_县市旗测算-新科目（20080626）_上报抚顺市2015.12.29-2016年预算相关报表" xfId="660"/>
    <cellStyle name="好_河南 缺口县区测算(地方填报) 2" xfId="661"/>
    <cellStyle name="小数 2 5" xfId="662"/>
    <cellStyle name="计算 3 7 2 2" xfId="663"/>
    <cellStyle name="好_县区合并测算20080421_民生政策最低支出需求_义县" xfId="664"/>
    <cellStyle name="常规 69" xfId="665"/>
    <cellStyle name="常规 74" xfId="666"/>
    <cellStyle name="好_34青海_上报抚顺市2015.12.29-2016年预算相关报表" xfId="667"/>
    <cellStyle name="표준_0N-HANDLING " xfId="668"/>
    <cellStyle name="计算 2 4 3" xfId="669"/>
    <cellStyle name="小数 4 2 2 2" xfId="670"/>
    <cellStyle name="好_县区合并测算20080421_不含人员经费系数_义县" xfId="671"/>
    <cellStyle name="输入 2 7 2 2" xfId="672"/>
    <cellStyle name="好_县区合并测算20080421_不含人员经费系数_上报抚顺市2015.12.29-2016年预算相关报表" xfId="673"/>
    <cellStyle name="Input [yellow] 2 3 3" xfId="674"/>
    <cellStyle name="好_县区合并测算20080421 2" xfId="675"/>
    <cellStyle name="好_县区合并测算20080421" xfId="676"/>
    <cellStyle name="差_汇总_义县" xfId="677"/>
    <cellStyle name="计算 2 2 2" xfId="678"/>
    <cellStyle name="好_文体广播事业(按照总人口测算）—20080416_义县" xfId="679"/>
    <cellStyle name="输出 2 5 2 2 2" xfId="680"/>
    <cellStyle name="好_文体广播事业(按照总人口测算）—20080416_县市旗测算-新科目（含人口规模效应）" xfId="681"/>
    <cellStyle name="差_汇总表_义县" xfId="682"/>
    <cellStyle name="好_行政(燃修费)_不含人员经费系数" xfId="683"/>
    <cellStyle name="好_成本差异系数_上报抚顺市2015.12.29-2016年预算相关报表" xfId="684"/>
    <cellStyle name="好_文体广播事业(按照总人口测算）—20080416_民生政策最低支出需求 2" xfId="685"/>
    <cellStyle name="好_文体广播部门_义县" xfId="686"/>
    <cellStyle name="输出 2 4" xfId="687"/>
    <cellStyle name="计算 2 7 2" xfId="688"/>
    <cellStyle name="好_核定人数对比 2" xfId="689"/>
    <cellStyle name="强调文字颜色 2 2 3 3" xfId="690"/>
    <cellStyle name="好_文体广播部门_上报抚顺市2015.12.29-2016年预算相关报表 2" xfId="691"/>
    <cellStyle name="好_卫生部门_义县" xfId="692"/>
    <cellStyle name="差_不含人员经费系数_义县" xfId="693"/>
    <cellStyle name="好_重点民生支出需求测算表社保（农村低保）081112_义县 2" xfId="694"/>
    <cellStyle name="好_卫生(按照总人口测算）—20080416_义县" xfId="695"/>
    <cellStyle name="好_同德_义县" xfId="696"/>
    <cellStyle name="好_市辖区测算20080510_县市旗测算-新科目（含人口规模效应）_义县" xfId="697"/>
    <cellStyle name="强调文字颜色 4 3 6" xfId="698"/>
    <cellStyle name="好_收入_上报抚顺市2015.12.29-2016年预算相关报表" xfId="699"/>
    <cellStyle name="好_市辖区测算20080510_县市旗测算-新科目（含人口规模效应）" xfId="700"/>
    <cellStyle name="好_同德" xfId="701"/>
    <cellStyle name="差_缺口县区测算(财政部标准) 2" xfId="702"/>
    <cellStyle name="Input [yellow] 4 2" xfId="703"/>
    <cellStyle name="好_收入_义县" xfId="704"/>
    <cellStyle name="好_行政（人员）_不含人员经费系数_上报抚顺市2015.12.29-2016年预算相关报表" xfId="705"/>
    <cellStyle name="好_收入 2" xfId="706"/>
    <cellStyle name="强调文字颜色 6 3 6" xfId="707"/>
    <cellStyle name="好_市辖区测算-新科目（20080626）_义县" xfId="708"/>
    <cellStyle name="好_2008年支出调整 2" xfId="709"/>
    <cellStyle name="强调文字颜色 6 2 3" xfId="710"/>
    <cellStyle name="好_其他部门(按照总人口测算）—20080416_民生政策最低支出需求_上报抚顺市2015.12.29-2016年预算相关报表" xfId="711"/>
    <cellStyle name="好_市辖区测算-新科目（20080626）_不含人员经费系数_义县" xfId="712"/>
    <cellStyle name="好_09黑龙江 2" xfId="713"/>
    <cellStyle name="常规 10 3" xfId="714"/>
    <cellStyle name="注释 2 4 4" xfId="715"/>
    <cellStyle name="好_市辖区测算20080510_民生政策最低支出需求_义县" xfId="716"/>
    <cellStyle name="好_市辖区测算20080510_不含人员经费系数_义县" xfId="717"/>
    <cellStyle name="好_农林水和城市维护标准支出20080505－县区合计_民生政策最低支出需求_义县" xfId="718"/>
    <cellStyle name="好_市辖区测算20080510" xfId="719"/>
    <cellStyle name="小数 5 2 2" xfId="720"/>
    <cellStyle name="好_人员工资和公用经费2_上报抚顺市2015.12.29-2016年预算相关报表" xfId="721"/>
    <cellStyle name="60% - 强调文字颜色 1 3 4" xfId="722"/>
    <cellStyle name="好_教育(按照总人口测算）—20080416 2" xfId="723"/>
    <cellStyle name="好_人员工资和公用经费2" xfId="724"/>
    <cellStyle name="千位分隔 2 5" xfId="725"/>
    <cellStyle name="强调文字颜色 1 2 4" xfId="726"/>
    <cellStyle name="好_缺口县区测算(财政部标准)" xfId="727"/>
    <cellStyle name="适中 3" xfId="728"/>
    <cellStyle name="差_2_上报抚顺市2015.12.29-2016年预算相关报表" xfId="729"/>
    <cellStyle name="好_缺口县区测算(按核定人数)" xfId="730"/>
    <cellStyle name="输出 2 4 3" xfId="731"/>
    <cellStyle name="好_缺口县区测算(按2007支出增长25%测算)_义县" xfId="732"/>
    <cellStyle name="好_09北港_上报抚顺市2015.12.29-2016年预算相关报表" xfId="733"/>
    <cellStyle name="输出 2 5 2 2" xfId="734"/>
    <cellStyle name="好_2006年22湖南_义县" xfId="735"/>
    <cellStyle name="差_人员工资和公用经费2 2" xfId="736"/>
    <cellStyle name="差_0605石屏县_义县" xfId="737"/>
    <cellStyle name="差_农林水和城市维护标准支出20080505－县区合计_民生政策最低支出需求 2" xfId="738"/>
    <cellStyle name="注释 3 3 4" xfId="739"/>
    <cellStyle name="好_缺口县区测算（11.13）_义县" xfId="740"/>
    <cellStyle name="好_青海 缺口县区测算(地方填报)_义县" xfId="741"/>
    <cellStyle name="好_其他部门(按照总人口测算）—20080416_民生政策最低支出需求_义县" xfId="742"/>
    <cellStyle name="烹拳_ +Foil &amp; -FOIL &amp; PAPER" xfId="743"/>
    <cellStyle name="常规 48" xfId="744"/>
    <cellStyle name="常规 53" xfId="745"/>
    <cellStyle name="好_2006年全省财力计算表（中央、决算）_义县" xfId="746"/>
    <cellStyle name="差_重点民生支出需求测算表社保（农村低保）081112_上报抚顺市2015.12.29-2016年预算相关报表" xfId="747"/>
    <cellStyle name="好_02绥中" xfId="748"/>
    <cellStyle name="好_其他部门(按照总人口测算）—20080416" xfId="749"/>
    <cellStyle name="好_平邑 2" xfId="750"/>
    <cellStyle name="输出 2 5" xfId="751"/>
    <cellStyle name="计算 2 7 3" xfId="752"/>
    <cellStyle name="好_丽江汇总 2" xfId="753"/>
    <cellStyle name="好_27重庆" xfId="754"/>
    <cellStyle name="差_县市旗测算-新科目（20080627）_民生政策最低支出需求 2" xfId="755"/>
    <cellStyle name="差 3 5 2" xfId="756"/>
    <cellStyle name="好_不含人员经费系数_义县" xfId="757"/>
    <cellStyle name="好_平邑" xfId="758"/>
    <cellStyle name="强调文字颜色 2 3 6 2" xfId="759"/>
    <cellStyle name="好_农林水和城市维护标准支出20080505－县区合计_县市旗测算-新科目（含人口规模效应）_义县" xfId="760"/>
    <cellStyle name="好_农林水和城市维护标准支出20080505－县区合计_县市旗测算-新科目（含人口规模效应）_上报抚顺市2015.12.29-2016年预算相关报表" xfId="761"/>
    <cellStyle name="好_农林水和城市维护标准支出20080505－县区合计_县市旗测算-新科目（含人口规模效应）" xfId="762"/>
    <cellStyle name="常规 12" xfId="763"/>
    <cellStyle name="好_06_上报抚顺市2015.12.29-2016年预算相关报表" xfId="764"/>
    <cellStyle name="差_行政(燃修费)_县市旗测算-新科目（含人口规模效应）_上报抚顺市2015.12.29-2016年预算相关报表" xfId="765"/>
    <cellStyle name="差_2006年28四川 2" xfId="766"/>
    <cellStyle name="好_农林水和城市维护标准支出20080505－县区合计_民生政策最低支出需求" xfId="767"/>
    <cellStyle name="注释 3 3 3 2" xfId="768"/>
    <cellStyle name="好_农林水和城市维护标准支出20080505－县区合计" xfId="769"/>
    <cellStyle name="好_05_上报抚顺市2015.12.29-2016年预算相关报表" xfId="770"/>
    <cellStyle name="输入 3 6 4" xfId="771"/>
    <cellStyle name="好_民生政策最低支出需求_上报抚顺市2015.12.29-2016年预算相关报表" xfId="772"/>
    <cellStyle name="好_人员工资和公用经费3_义县" xfId="773"/>
    <cellStyle name="好_gdp_上报抚顺市2015.12.29-2016年预算相关报表" xfId="774"/>
    <cellStyle name="S25" xfId="775"/>
    <cellStyle name="好_民生政策最低支出需求" xfId="776"/>
    <cellStyle name="好_丽江汇总_上报抚顺市2015.12.29-2016年预算相关报表" xfId="777"/>
    <cellStyle name="输出 3 7 2" xfId="778"/>
    <cellStyle name="?鹎%U龡&amp;H齲_x0001_C铣_x0014__x0007__x0001__x0001_" xfId="779"/>
    <cellStyle name="好_卫生(按照总人口测算）—20080416_民生政策最低支出需求" xfId="780"/>
    <cellStyle name="_农业处填报12.9_沈阳_2016年元旦加班表（发县区）改后 2" xfId="781"/>
    <cellStyle name="注释 2 2 3 2" xfId="782"/>
    <cellStyle name="好_县市旗测算-新科目（20080627）_不含人员经费系数_义县" xfId="783"/>
    <cellStyle name="差_2008年支出调整" xfId="784"/>
    <cellStyle name="好_教育(按照总人口测算）—20080416_民生政策最低支出需求_上报抚顺市2015.12.29-2016年预算相关报表" xfId="785"/>
    <cellStyle name="好_教育(按照总人口测算）—20080416_不含人员经费系数 2" xfId="786"/>
    <cellStyle name="好_成本差异系数（含人口规模） 2" xfId="787"/>
    <cellStyle name="输入 3 9 3" xfId="788"/>
    <cellStyle name="差_农林水和城市维护标准支出20080505－县区合计_县市旗测算-新科目（含人口规模效应）_义县" xfId="789"/>
    <cellStyle name="常规 3 4" xfId="790"/>
    <cellStyle name="Percent_laroux" xfId="791"/>
    <cellStyle name="好_教育(按照总人口测算）—20080416" xfId="792"/>
    <cellStyle name="好_检验表（调整后）" xfId="793"/>
    <cellStyle name="注释 3 5 4" xfId="794"/>
    <cellStyle name="差_09" xfId="795"/>
    <cellStyle name="注释 3 9" xfId="796"/>
    <cellStyle name="好_自行调整差异系数顺序_义县" xfId="797"/>
    <cellStyle name="好_汇总 2" xfId="798"/>
    <cellStyle name="输出 3 6 2 2 2" xfId="799"/>
    <cellStyle name="差_县市旗测算-新科目（20080627）_义县" xfId="800"/>
    <cellStyle name="好_核定人数下发表" xfId="801"/>
    <cellStyle name="好_核定人数对比" xfId="802"/>
    <cellStyle name="计算 2 7" xfId="803"/>
    <cellStyle name="好_河南 缺口县区测算(地方填报)" xfId="804"/>
    <cellStyle name="_2008年市本级政府专项资金支出预算安排情况统计表(最后) 2" xfId="805"/>
    <cellStyle name="检查单元格 3 4 2 2" xfId="806"/>
    <cellStyle name="输入 2 4 2" xfId="807"/>
    <cellStyle name="强调文字颜色 3 2 2" xfId="808"/>
    <cellStyle name="好_行政（人员）_县市旗测算-新科目（含人口规模效应）_义县" xfId="809"/>
    <cellStyle name="差_核定人数下发表_上报抚顺市2015.12.29-2016年预算相关报表" xfId="810"/>
    <cellStyle name="差_县市旗测算-新科目（20080626）" xfId="811"/>
    <cellStyle name="适中 2 3" xfId="812"/>
    <cellStyle name="差_河南 缺口县区测算(地方填报白)_上报抚顺市2015.12.29-2016年预算相关报表" xfId="813"/>
    <cellStyle name="差_自行调整差异系数顺序_义县" xfId="814"/>
    <cellStyle name="检查单元格 2 4 2" xfId="815"/>
    <cellStyle name="_汇总表5%还原(20080130_沈阳_上报抚顺市2015.12.29-2016年预算相关报表" xfId="816"/>
    <cellStyle name="60% - 强调文字颜色 1 3 4 2 2" xfId="817"/>
    <cellStyle name="好_测算结果" xfId="818"/>
    <cellStyle name="好_支出（当年财力）_义县" xfId="819"/>
    <cellStyle name="好_行政（人员）_县市旗测算-新科目（含人口规模效应） 2" xfId="820"/>
    <cellStyle name="好_卫生部门 2" xfId="821"/>
    <cellStyle name="好_成本差异系数（含人口规模）_上报抚顺市2015.12.29-2016年预算相关报表" xfId="822"/>
    <cellStyle name="差_不含人员经费系数 2" xfId="823"/>
    <cellStyle name="好_行政(燃修费)_不含人员经费系数_义县" xfId="824"/>
    <cellStyle name="好_教育(按照总人口测算）—20080416_县市旗测算-新科目（含人口规模效应）_上报抚顺市2015.12.29-2016年预算相关报表" xfId="825"/>
    <cellStyle name="好_行政(燃修费)_民生政策最低支出需求 2" xfId="826"/>
    <cellStyle name="好_2008年支出调整_义县" xfId="827"/>
    <cellStyle name="好_行政(燃修费)_不含人员经费系数_上报抚顺市2015.12.29-2016年预算相关报表" xfId="828"/>
    <cellStyle name="常规 2 4" xfId="829"/>
    <cellStyle name="输入 3 8 3" xfId="830"/>
    <cellStyle name="好_功能对经济" xfId="831"/>
    <cellStyle name="输入 3 3" xfId="832"/>
    <cellStyle name="好_行政(燃修费)_民生政策最低支出需求" xfId="833"/>
    <cellStyle name="好_分县成本差异系数_义县" xfId="834"/>
    <cellStyle name="好_分县成本差异系数_民生政策最低支出需求_上报抚顺市2015.12.29-2016年预算相关报表" xfId="835"/>
    <cellStyle name="适中 3 4 2" xfId="836"/>
    <cellStyle name="好_县区合并测算20080423(按照各省比重）" xfId="837"/>
    <cellStyle name="差_青海 缺口县区测算(地方填报)_上报抚顺市2015.12.29-2016年预算相关报表" xfId="838"/>
    <cellStyle name="常规 65" xfId="839"/>
    <cellStyle name="常规 70" xfId="840"/>
    <cellStyle name="输入 2 6 3" xfId="841"/>
    <cellStyle name="好_第一部分：综合全_上报抚顺市2015.12.29-2016年预算相关报表" xfId="842"/>
    <cellStyle name="差_行政（人员）_不含人员经费系数" xfId="843"/>
    <cellStyle name="差_05杨杖子_上报抚顺市2015.12.29-2016年预算相关报表" xfId="844"/>
    <cellStyle name="输入 3" xfId="845"/>
    <cellStyle name="好_城建部门_上报抚顺市2015.12.29-2016年预算相关报表" xfId="846"/>
    <cellStyle name="_（2007 12 3）按专项分类编制2008年养老保险中心部门预算(定稿） 19" xfId="847"/>
    <cellStyle name="_（2007 12 3）按专项分类编制2008年养老保险中心部门预算(定稿） 24" xfId="848"/>
    <cellStyle name="好_09_上报抚顺市2015.12.29-2016年预算相关报表" xfId="849"/>
    <cellStyle name="强调文字颜色 3 2 4 2" xfId="850"/>
    <cellStyle name="好_云南 缺口县区测算(地方填报) 2" xfId="851"/>
    <cellStyle name="差_05杨杖子" xfId="852"/>
    <cellStyle name="好_城建部门" xfId="853"/>
    <cellStyle name="好_卫生(按照总人口测算）—20080416_县市旗测算-新科目（含人口规模效应）" xfId="854"/>
    <cellStyle name="好_成本差异系数 2" xfId="855"/>
    <cellStyle name="好_Book2" xfId="856"/>
    <cellStyle name="小数 2 4 2 2" xfId="857"/>
    <cellStyle name="强调文字颜色 6 2" xfId="858"/>
    <cellStyle name="输入 2 2" xfId="859"/>
    <cellStyle name="好_财力差异计算表(不含非农业区)_义县" xfId="860"/>
    <cellStyle name="好_2008年预计支出与2007年对比_上报抚顺市2015.12.29-2016年预算相关报表" xfId="861"/>
    <cellStyle name="强调文字颜色 6 2 2" xfId="862"/>
    <cellStyle name="输出 3 6 2 3" xfId="863"/>
    <cellStyle name="好_Book2 2" xfId="864"/>
    <cellStyle name="好_财力差异计算表(不含非农业区)_上报抚顺市2015.12.29-2016年预算相关报表" xfId="865"/>
    <cellStyle name="好_安徽 缺口县区测算(地方填报)1_上报抚顺市2015.12.29-2016年预算相关报表" xfId="866"/>
    <cellStyle name="输入 2 5 2 2" xfId="867"/>
    <cellStyle name="好_安徽 缺口县区测算(地方填报)1 2" xfId="868"/>
    <cellStyle name="差_文体广播部门_上报抚顺市2015.12.29-2016年预算相关报表" xfId="869"/>
    <cellStyle name="数字 3" xfId="870"/>
    <cellStyle name="好_县市旗测算-新科目（20080626）_义县" xfId="871"/>
    <cellStyle name="好_M01-2(州市补助收入)_上报抚顺市2015.12.29-2016年预算相关报表" xfId="872"/>
    <cellStyle name="差_来源表_上报抚顺市2015.12.29-2016年预算相关报表" xfId="873"/>
    <cellStyle name="好_530623_2006年县级财政报表附表_上报抚顺市2015.12.29-2016年预算相关报表" xfId="874"/>
    <cellStyle name="输出 2 2" xfId="875"/>
    <cellStyle name="差_22湖南_上报抚顺市2015.12.29-2016年预算相关报表" xfId="876"/>
    <cellStyle name="好_功能对经济_义县" xfId="877"/>
    <cellStyle name="好_gdp 2" xfId="878"/>
    <cellStyle name="好_04连山 2" xfId="879"/>
    <cellStyle name="差_文体广播部门 2" xfId="880"/>
    <cellStyle name="注释 2 4 3 2" xfId="881"/>
    <cellStyle name="好_5334_2006年迪庆县级财政报表附表_上报抚顺市2015.12.29-2016年预算相关报表" xfId="882"/>
    <cellStyle name="好_05" xfId="883"/>
    <cellStyle name="好_5334_2006年迪庆县级财政报表附表" xfId="884"/>
    <cellStyle name="_2007年市本级政府专项资金支出完成情况统计表(最后)_上报抚顺市2015.12.29-2016年预算相关报表" xfId="885"/>
    <cellStyle name="好_2008年全省汇总收支计算表" xfId="886"/>
    <cellStyle name="好_530629_2006年县级财政报表附表 2" xfId="887"/>
    <cellStyle name="好_1110洱源县_义县" xfId="888"/>
    <cellStyle name="好_530629_2006年县级财政报表附表" xfId="889"/>
    <cellStyle name="好_行政公检法测算_上报抚顺市2015.12.29-2016年预算相关报表" xfId="890"/>
    <cellStyle name="好_34青海_1_上报抚顺市2015.12.29-2016年预算相关报表" xfId="891"/>
    <cellStyle name="好_卫生(按照总人口测算）—20080416" xfId="892"/>
    <cellStyle name="差_县市旗测算-新科目（20080626）_县市旗测算-新科目（含人口规模效应）_上报抚顺市2015.12.29-2016年预算相关报表" xfId="893"/>
    <cellStyle name="20% - 强调文字颜色 2 2 3 2" xfId="894"/>
    <cellStyle name="好_30云南_义县" xfId="895"/>
    <cellStyle name="好_30云南 2" xfId="896"/>
    <cellStyle name="输出 2 3 2 3" xfId="897"/>
    <cellStyle name="好_30云南" xfId="898"/>
    <cellStyle name="好_2008年一般预算支出预计_上报抚顺市2015.12.29-2016年预算相关报表" xfId="899"/>
    <cellStyle name="差_2008年支出调整_义县" xfId="900"/>
    <cellStyle name="常规 59" xfId="901"/>
    <cellStyle name="常规 64" xfId="902"/>
    <cellStyle name="输入 2 6 2" xfId="903"/>
    <cellStyle name="差_2008年全省汇总收支计算表_上报抚顺市2015.12.29-2016年预算相关报表" xfId="904"/>
    <cellStyle name="_(081201原稿)政府大专项_沈阳_2016年元旦加班表（发县区）改后" xfId="905"/>
    <cellStyle name="好_20河南 2" xfId="906"/>
    <cellStyle name="常规 45 4 2" xfId="907"/>
    <cellStyle name="小数 4 2 2" xfId="908"/>
    <cellStyle name="差_县区合并测算20080423(按照各省比重）_不含人员经费系数 2" xfId="909"/>
    <cellStyle name="好_2017年人代会草案国库2 2 4" xfId="910"/>
    <cellStyle name="好_1110洱源县 2" xfId="911"/>
    <cellStyle name="好_文体广播事业(按照总人口测算）—20080416_不含人员经费系数 2" xfId="912"/>
    <cellStyle name="好_2017年人代会草案国库1 2" xfId="913"/>
    <cellStyle name="好_测算结果汇总 2" xfId="914"/>
    <cellStyle name="差_云南省2008年转移支付测算——州市本级考核部分及政策性测算_上报抚顺市2015.12.29-2016年预算相关报表" xfId="915"/>
    <cellStyle name="差_14安徽_上报抚顺市2015.12.29-2016年预算相关报表" xfId="916"/>
    <cellStyle name="好_1110洱源县" xfId="917"/>
    <cellStyle name="好_2017年人代会草案国库1" xfId="918"/>
    <cellStyle name="好_文体广播事业(按照总人口测算）—20080416_不含人员经费系数" xfId="919"/>
    <cellStyle name="好_2008年支出调整" xfId="920"/>
    <cellStyle name="好_第五部分(才淼、饶永宏）_义县" xfId="921"/>
    <cellStyle name="好_2008年支出核定" xfId="922"/>
    <cellStyle name="差_县市旗测算20080508_上报抚顺市2015.12.29-2016年预算相关报表" xfId="923"/>
    <cellStyle name="输出 3 4 2" xfId="924"/>
    <cellStyle name="好_2008年预计支出与2007年对比 2" xfId="925"/>
    <cellStyle name="注释 3 4 3" xfId="926"/>
    <cellStyle name="好_2008计算资料（8月5）_上报抚顺市2015.12.29-2016年预算相关报表" xfId="927"/>
    <cellStyle name="好_财力差异计算表(不含非农业区)" xfId="928"/>
    <cellStyle name="Dollar (zero dec) 2 3" xfId="929"/>
    <cellStyle name="콤마 [0]_BOILER-CO1" xfId="930"/>
    <cellStyle name="输出 3 4" xfId="931"/>
    <cellStyle name="计算 2 8 2" xfId="932"/>
    <cellStyle name="好_2008年预计支出与2007年对比" xfId="933"/>
    <cellStyle name="_（2007 12 3）按专项分类编制2008年养老保险中心部门预算(定稿） 7" xfId="934"/>
    <cellStyle name="60% - 强调文字颜色 5 3 2 2" xfId="935"/>
    <cellStyle name="好_成本差异系数（含人口规模）" xfId="936"/>
    <cellStyle name="好_2008年一般预算支出预计 2" xfId="937"/>
    <cellStyle name="好_2008年全省汇总收支计算表_上报抚顺市2015.12.29-2016年预算相关报表" xfId="938"/>
    <cellStyle name="好_2006年全省财力计算表（中央、决算）_上报抚顺市2015.12.29-2016年预算相关报表" xfId="939"/>
    <cellStyle name="强调文字颜色 5 2 4" xfId="940"/>
    <cellStyle name="常规 45 2" xfId="941"/>
    <cellStyle name="好_市辖区测算20080510_义县" xfId="942"/>
    <cellStyle name="好_2006年33甘肃" xfId="943"/>
    <cellStyle name="好_20河南_上报抚顺市2015.12.29-2016年预算相关报表" xfId="944"/>
    <cellStyle name="好_2006年27重庆_义县" xfId="945"/>
    <cellStyle name="好_2006年22湖南_上报抚顺市2015.12.29-2016年预算相关报表" xfId="946"/>
    <cellStyle name="好_县市旗测算20080508_民生政策最低支出需求_上报抚顺市2015.12.29-2016年预算相关报表" xfId="947"/>
    <cellStyle name="好_06_义县" xfId="948"/>
    <cellStyle name="_（2007 12 3）按专项分类编制2008年养老保险中心部门预算(定稿） (2)_2016年元旦加班表（发县区）改后" xfId="949"/>
    <cellStyle name="_副本2009年国税总分机构_2016年元旦加班表（发县区）改后 2" xfId="950"/>
    <cellStyle name="好_行政公检法测算_民生政策最低支出需求 2" xfId="951"/>
    <cellStyle name="好_检验表_义县 2" xfId="952"/>
    <cellStyle name="好_2_义县" xfId="953"/>
    <cellStyle name="好_分县成本差异系数_不含人员经费系数 2" xfId="954"/>
    <cellStyle name="_市本级部门项目支出需求及预算安排情况表_2016年元旦加班表（发县区）改后 2" xfId="955"/>
    <cellStyle name="好_2" xfId="956"/>
    <cellStyle name="_(081201原稿)政府大专项_沈阳_上报抚顺市2015.12.29-2016年预算相关报表" xfId="957"/>
    <cellStyle name="差_其他部门(按照总人口测算）—20080416" xfId="958"/>
    <cellStyle name="常规 45 3 5" xfId="959"/>
    <cellStyle name="注释 2 7 2" xfId="960"/>
    <cellStyle name="_（2007 12 3）按专项分类编制2008年养老保险中心部门预算(定稿） (2)" xfId="961"/>
    <cellStyle name="注释 3 4 2 2" xfId="962"/>
    <cellStyle name="好_城建部门_义县 2" xfId="963"/>
    <cellStyle name="好_行政(燃修费)_县市旗测算-新科目（含人口规模效应）_义县" xfId="964"/>
    <cellStyle name="好_08" xfId="965"/>
    <cellStyle name="好_03建昌_义县" xfId="966"/>
    <cellStyle name="计算 3 6 3" xfId="967"/>
    <cellStyle name="好_文体广播事业(按照总人口测算）—20080416 2" xfId="968"/>
    <cellStyle name="好_07南票_义县" xfId="969"/>
    <cellStyle name="差_教育(按照总人口测算）—20080416_县市旗测算-新科目（含人口规模效应） 2" xfId="970"/>
    <cellStyle name="好_07南票_上报抚顺市2015.12.29-2016年预算相关报表" xfId="971"/>
    <cellStyle name="计算 3 7 3" xfId="972"/>
    <cellStyle name="好_卫生(按照总人口测算）—20080416_不含人员经费系数 2" xfId="973"/>
    <cellStyle name="好_07临沂_义县" xfId="974"/>
    <cellStyle name="好_07临沂_上报抚顺市2015.12.29-2016年预算相关报表" xfId="975"/>
    <cellStyle name="好_县区合并测算20080423(按照各省比重）_不含人员经费系数 2" xfId="976"/>
    <cellStyle name="好_07临沂" xfId="977"/>
    <cellStyle name="好_其他部门(按照总人口测算）—20080416_民生政策最低支出需求" xfId="978"/>
    <cellStyle name="好_06高新_义县" xfId="979"/>
    <cellStyle name="好_分县成本差异系数_上报抚顺市2015.12.29-2016年预算相关报表" xfId="980"/>
    <cellStyle name="好_05杨杖子" xfId="981"/>
    <cellStyle name="好_05潍坊_上报抚顺市2015.12.29-2016年预算相关报表" xfId="982"/>
    <cellStyle name="好_2006年水利统计指标统计表 2" xfId="983"/>
    <cellStyle name="好_0502通海县_上报抚顺市2015.12.29-2016年预算相关报表" xfId="984"/>
    <cellStyle name="好_05 2" xfId="985"/>
    <cellStyle name="好_2006年27重庆_上报抚顺市2015.12.29-2016年预算相关报表" xfId="986"/>
    <cellStyle name="好_县区合并测算20080423(按照各省比重）_不含人员经费系数" xfId="987"/>
    <cellStyle name="差_其他部门(按照总人口测算）—20080416_县市旗测算-新科目（含人口规模效应）_义县" xfId="988"/>
    <cellStyle name="好_行政（人员）_县市旗测算-新科目（含人口规模效应）" xfId="989"/>
    <cellStyle name="好_03建昌" xfId="990"/>
    <cellStyle name="强调文字颜色 1 3" xfId="991"/>
    <cellStyle name="好_02绥中_上报抚顺市2015.12.29-2016年预算相关报表" xfId="992"/>
    <cellStyle name="好_农林水和城市维护标准支出20080505－县区合计_义县" xfId="993"/>
    <cellStyle name="强调文字颜色 3 3 2 2" xfId="994"/>
    <cellStyle name="输入 3 8 2 2" xfId="995"/>
    <cellStyle name="好_（市格式）01兴城" xfId="996"/>
    <cellStyle name="好_卫生(按照总人口测算）—20080416_不含人员经费系数_义县" xfId="997"/>
    <cellStyle name="好 3 5 2" xfId="998"/>
    <cellStyle name="好 3 2 2" xfId="999"/>
    <cellStyle name="好 2 3 2 2" xfId="1000"/>
    <cellStyle name="强调文字颜色 3 3 3" xfId="1001"/>
    <cellStyle name="好_08龙港" xfId="1002"/>
    <cellStyle name="分级显示行_1_13区汇总" xfId="1003"/>
    <cellStyle name="好_02 2" xfId="1004"/>
    <cellStyle name="差_汇总-县级财政报表附表" xfId="1005"/>
    <cellStyle name="超级链接" xfId="1006"/>
    <cellStyle name="常规 8" xfId="1007"/>
    <cellStyle name="好_第五部分(才淼、饶永宏） 2" xfId="1008"/>
    <cellStyle name="注释 3 7 3" xfId="1009"/>
    <cellStyle name="常规 78" xfId="1010"/>
    <cellStyle name="注释 3 5 2 3" xfId="1011"/>
    <cellStyle name="好_安徽 缺口县区测算(地方填报)1_义县" xfId="1012"/>
    <cellStyle name="常规 75" xfId="1013"/>
    <cellStyle name="常规 80" xfId="1014"/>
    <cellStyle name="检查单元格 2 3 2" xfId="1015"/>
    <cellStyle name="常规 71" xfId="1016"/>
    <cellStyle name="常规 66" xfId="1017"/>
    <cellStyle name="常规 6 2" xfId="1018"/>
    <cellStyle name="好_2006年27重庆" xfId="1019"/>
    <cellStyle name="常规 58" xfId="1020"/>
    <cellStyle name="常规 63" xfId="1021"/>
    <cellStyle name="常规 56" xfId="1022"/>
    <cellStyle name="常规 61" xfId="1023"/>
    <cellStyle name="常规 5 2" xfId="1024"/>
    <cellStyle name="常规 5" xfId="1025"/>
    <cellStyle name="差_04连山_上报抚顺市2015.12.29-2016年预算相关报表" xfId="1026"/>
    <cellStyle name="强调文字颜色 3 3 4" xfId="1027"/>
    <cellStyle name="差_第一部分：综合全 2" xfId="1028"/>
    <cellStyle name="适中 3 5" xfId="1029"/>
    <cellStyle name="常规 45 7 3" xfId="1030"/>
    <cellStyle name="_农业处填报12.9_2016年元旦加班表（发县区）改后" xfId="1031"/>
    <cellStyle name="_ET_STYLE_NoName_00__2017年人代会草案国库2 3 2" xfId="1032"/>
    <cellStyle name="常规 45 6" xfId="1033"/>
    <cellStyle name="常规 45 5" xfId="1034"/>
    <cellStyle name="好_同德_上报抚顺市2015.12.29-2016年预算相关报表" xfId="1035"/>
    <cellStyle name="Header2 2 3" xfId="1036"/>
    <cellStyle name="常规_附件1：辽宁省社会保险基金预算报省人大 2" xfId="1037"/>
    <cellStyle name="差_缺口县区测算_上报抚顺市2015.12.29-2016年预算相关报表" xfId="1038"/>
    <cellStyle name="常规 45 3 4" xfId="1039"/>
    <cellStyle name="常规 45 3 3" xfId="1040"/>
    <cellStyle name="常规 45 3 2" xfId="1041"/>
    <cellStyle name="常规 45 3" xfId="1042"/>
    <cellStyle name="输入 3 9" xfId="1043"/>
    <cellStyle name="常规 45 2 2" xfId="1044"/>
    <cellStyle name="好_县市旗测算-新科目（20080626）_县市旗测算-新科目（含人口规模效应）" xfId="1045"/>
    <cellStyle name="好_11大理_上报抚顺市2015.12.29-2016年预算相关报表" xfId="1046"/>
    <cellStyle name="常规 45 10" xfId="1047"/>
    <cellStyle name="差_丽江汇总 2" xfId="1048"/>
    <cellStyle name="常规 44 9" xfId="1049"/>
    <cellStyle name="_ET_STYLE_NoName_00__2017年人代会草案国库2 2 4" xfId="1050"/>
    <cellStyle name="好_2008年支出核定_义县" xfId="1051"/>
    <cellStyle name="强调文字颜色 4 3 4 2 2" xfId="1052"/>
    <cellStyle name="常规 44 8" xfId="1053"/>
    <cellStyle name="常规 44 7 3" xfId="1054"/>
    <cellStyle name="好_附表" xfId="1055"/>
    <cellStyle name="常规 44 4 4" xfId="1056"/>
    <cellStyle name="差_卫生(按照总人口测算）—20080416_县市旗测算-新科目（含人口规模效应） 2" xfId="1057"/>
    <cellStyle name="差_丽江汇总_义县 2" xfId="1058"/>
    <cellStyle name="常规 44 4 3" xfId="1059"/>
    <cellStyle name="好_市辖区测算20080510_民生政策最低支出需求_上报抚顺市2015.12.29-2016年预算相关报表" xfId="1060"/>
    <cellStyle name="霓付_ +Foil &amp; -FOIL &amp; PAPER" xfId="1061"/>
    <cellStyle name="数字 3 2 2 2 2" xfId="1062"/>
    <cellStyle name="好_行政(燃修费)_民生政策最低支出需求_义县" xfId="1063"/>
    <cellStyle name="差_行政（人员）_民生政策最低支出需求_义县" xfId="1064"/>
    <cellStyle name="差_08龙港 2" xfId="1065"/>
    <cellStyle name="常规 44 3 4" xfId="1066"/>
    <cellStyle name="常规 44 3 3" xfId="1067"/>
    <cellStyle name="差_gdp_上报抚顺市2015.12.29-2016年预算相关报表" xfId="1068"/>
    <cellStyle name="检查单元格 3 4 3" xfId="1069"/>
    <cellStyle name="好_不含人员经费系数 2" xfId="1070"/>
    <cellStyle name="常规 44 3 2 2" xfId="1071"/>
    <cellStyle name="输入 2 5" xfId="1072"/>
    <cellStyle name="好_不含人员经费系数" xfId="1073"/>
    <cellStyle name="常规 44 3 2" xfId="1074"/>
    <cellStyle name="常规 44 3" xfId="1075"/>
    <cellStyle name="常规 44 2 2" xfId="1076"/>
    <cellStyle name="差_市辖区测算20080510_不含人员经费系数 2" xfId="1077"/>
    <cellStyle name="表标题" xfId="1078"/>
    <cellStyle name="常规 43 8" xfId="1079"/>
    <cellStyle name="常规 43 7 3" xfId="1080"/>
    <cellStyle name="常规 43 5" xfId="1081"/>
    <cellStyle name="好_文体广播部门 2" xfId="1082"/>
    <cellStyle name="常规 43 4 2" xfId="1083"/>
    <cellStyle name="40% - 强调文字颜色 2 2 4 2" xfId="1084"/>
    <cellStyle name="强调文字颜色 6 3 4 3" xfId="1085"/>
    <cellStyle name="注释 2 5 2 2" xfId="1086"/>
    <cellStyle name="常规 43 3 2 4" xfId="1087"/>
    <cellStyle name="好_市辖区测算-新科目（20080626）_上报抚顺市2015.12.29-2016年预算相关报表" xfId="1088"/>
    <cellStyle name="常规 43 3 2" xfId="1089"/>
    <cellStyle name="差_山东省民生支出标准_上报抚顺市2015.12.29-2016年预算相关报表" xfId="1090"/>
    <cellStyle name="常规 43 10" xfId="1091"/>
    <cellStyle name="好_义县" xfId="1092"/>
    <cellStyle name="常规 4 3 2" xfId="1093"/>
    <cellStyle name="常规 5 4" xfId="1094"/>
    <cellStyle name="好_M01-2(州市补助收入)_义县" xfId="1095"/>
    <cellStyle name="_（2007 12 3）按专项分类编制2008年养老保险中心部门预算(定稿） 8" xfId="1096"/>
    <cellStyle name="常规 4 2" xfId="1097"/>
    <cellStyle name="常规 36 2" xfId="1098"/>
    <cellStyle name="常规 41 2" xfId="1099"/>
    <cellStyle name="常规 3 2 2" xfId="1100"/>
    <cellStyle name="S3 2" xfId="1101"/>
    <cellStyle name="好_功能对经济 2" xfId="1102"/>
    <cellStyle name="输入 3 3 2" xfId="1103"/>
    <cellStyle name="差_检验表_义县" xfId="1104"/>
    <cellStyle name="输出 2 5 4" xfId="1105"/>
    <cellStyle name="常规 2 4 2" xfId="1106"/>
    <cellStyle name="常规 2 2 4 3" xfId="1107"/>
    <cellStyle name="计算 2 5 2 2" xfId="1108"/>
    <cellStyle name="差_文体广播事业(按照总人口测算）—20080416_上报抚顺市2015.12.29-2016年预算相关报表" xfId="1109"/>
    <cellStyle name="差_30云南_1 2" xfId="1110"/>
    <cellStyle name="好_06" xfId="1111"/>
    <cellStyle name="好_其他部门(按照总人口测算）—20080416_县市旗测算-新科目（含人口规模效应）_上报抚顺市2015.12.29-2016年预算相关报表" xfId="1112"/>
    <cellStyle name="常规_2012年报人代会20张表-表样" xfId="1113"/>
    <cellStyle name="常规 2 2 3 2" xfId="1114"/>
    <cellStyle name="注释 2 3 2 2" xfId="1115"/>
    <cellStyle name="强调文字颜色 5 3 4 2" xfId="1116"/>
    <cellStyle name="常规 2 2 3" xfId="1117"/>
    <cellStyle name="常规 2" xfId="1118"/>
    <cellStyle name="好_县市旗测算-新科目（20080626）_不含人员经费系数_上报抚顺市2015.12.29-2016年预算相关报表" xfId="1119"/>
    <cellStyle name="注释 3 2 2 2" xfId="1120"/>
    <cellStyle name="差_核定人数对比 2" xfId="1121"/>
    <cellStyle name="常规 13" xfId="1122"/>
    <cellStyle name="_（2007 12 3）按专项分类编制2008年养老保险中心部门预算(定稿） 52" xfId="1123"/>
    <cellStyle name="_（2007 12 3）按专项分类编制2008年养老保险中心部门预算(定稿） 47" xfId="1124"/>
    <cellStyle name="_附表表样（政法处）_沈阳" xfId="1125"/>
    <cellStyle name="好_农林水和城市维护标准支出20080505－县区合计_县市旗测算-新科目（含人口规模效应） 2" xfId="1126"/>
    <cellStyle name="常规 12 2" xfId="1127"/>
    <cellStyle name="常规 10 3 2" xfId="1128"/>
    <cellStyle name="差_自行调整差异系数顺序_上报抚顺市2015.12.29-2016年预算相关报表" xfId="1129"/>
    <cellStyle name="强调文字颜色 2 3 3" xfId="1130"/>
    <cellStyle name="输出 3 6" xfId="1131"/>
    <cellStyle name="差_支出（当年财力）_上报抚顺市2015.12.29-2016年预算相关报表" xfId="1132"/>
    <cellStyle name="差_云南省2008年转移支付测算——州市本级考核部分及政策性测算_义县" xfId="1133"/>
    <cellStyle name="差_云南省2008年转移支付测算——州市本级考核部分及政策性测算 2" xfId="1134"/>
    <cellStyle name="好_02" xfId="1135"/>
    <cellStyle name="好_财政供养人员" xfId="1136"/>
    <cellStyle name="差_云南 缺口县区测算(地方填报)_上报抚顺市2015.12.29-2016年预算相关报表" xfId="1137"/>
    <cellStyle name="差_云南 缺口县区测算(地方填报)" xfId="1138"/>
    <cellStyle name="常规 21" xfId="1139"/>
    <cellStyle name="常规 16" xfId="1140"/>
    <cellStyle name="60% - 强调文字颜色 4 3 3" xfId="1141"/>
    <cellStyle name="汇总 2 3 2 2" xfId="1142"/>
    <cellStyle name="好_行政（人员）_民生政策最低支出需求" xfId="1143"/>
    <cellStyle name="差_县市旗测算-新科目（20080627）_县市旗测算-新科目（含人口规模效应）_义县" xfId="1144"/>
    <cellStyle name="差_文体广播事业(按照总人口测算）—20080416_县市旗测算-新科目（含人口规模效应）" xfId="1145"/>
    <cellStyle name="差_县区合并测算20080421_民生政策最低支出需求_义县" xfId="1146"/>
    <cellStyle name="数字 5" xfId="1147"/>
    <cellStyle name="差_县市旗测算-新科目（20080627）_不含人员经费系数" xfId="1148"/>
    <cellStyle name="差_行政（人员）" xfId="1149"/>
    <cellStyle name="表标题 3 3 2" xfId="1150"/>
    <cellStyle name="差_县市旗测算-新科目（20080627） 2" xfId="1151"/>
    <cellStyle name="差_县市旗测算-新科目（20080626）_县市旗测算-新科目（含人口规模效应）_义县" xfId="1152"/>
    <cellStyle name="差_县市旗测算-新科目（20080626）_县市旗测算-新科目（含人口规模效应）" xfId="1153"/>
    <cellStyle name="好_文体广播事业(按照总人口测算）—20080416_民生政策最低支出需求_义县" xfId="1154"/>
    <cellStyle name="差_县市旗测算-新科目（20080626）_民生政策最低支出需求_义县" xfId="1155"/>
    <cellStyle name="好_行政(燃修费) 2" xfId="1156"/>
    <cellStyle name="差_县市旗测算-新科目（20080626）_不含人员经费系数_上报抚顺市2015.12.29-2016年预算相关报表" xfId="1157"/>
    <cellStyle name="好_行政公检法测算_不含人员经费系数" xfId="1158"/>
    <cellStyle name="注释 3 3 2 2 2" xfId="1159"/>
    <cellStyle name="60% - 强调文字颜色 6 3 5 2" xfId="1160"/>
    <cellStyle name="_2005年预算" xfId="1161"/>
    <cellStyle name="差_县市旗测算20080508_县市旗测算-新科目（含人口规模效应）" xfId="1162"/>
    <cellStyle name="差_平邑" xfId="1163"/>
    <cellStyle name="Input [yellow] 2 2 2 3" xfId="1164"/>
    <cellStyle name="好_市辖区测算-新科目（20080626）" xfId="1165"/>
    <cellStyle name="差_县市旗测算20080508_民生政策最低支出需求" xfId="1166"/>
    <cellStyle name="_（2007 12 3）按专项分类编制2008年养老保险中心部门预算(定稿） 9" xfId="1167"/>
    <cellStyle name="差_收入_义县" xfId="1168"/>
    <cellStyle name="常规 4 3" xfId="1169"/>
    <cellStyle name="差_县区合并测算20080423(按照各省比重）_民生政策最低支出需求_上报抚顺市2015.12.29-2016年预算相关报表" xfId="1170"/>
    <cellStyle name="数字 3 3 2" xfId="1171"/>
    <cellStyle name="常规 3" xfId="1172"/>
    <cellStyle name="差_县区合并测算20080423(按照各省比重）_不含人员经费系数_义县" xfId="1173"/>
    <cellStyle name="差_2017年人代会草案国库1 2 4" xfId="1174"/>
    <cellStyle name="差_汇总表4_上报抚顺市2015.12.29-2016年预算相关报表" xfId="1175"/>
    <cellStyle name="链接单元格 3 4" xfId="1176"/>
    <cellStyle name="_大连市2011年收支预算" xfId="1177"/>
    <cellStyle name="好_11大理_义县" xfId="1178"/>
    <cellStyle name="差_县区合并测算20080421_上报抚顺市2015.12.29-2016年预算相关报表" xfId="1179"/>
    <cellStyle name="注释 2 2 2 3" xfId="1180"/>
    <cellStyle name="差_成本差异系数_义县" xfId="1181"/>
    <cellStyle name="差_县区合并测算20080421_民生政策最低支出需求_上报抚顺市2015.12.29-2016年预算相关报表" xfId="1182"/>
    <cellStyle name="差_县区合并测算20080421_民生政策最低支出需求 2" xfId="1183"/>
    <cellStyle name="差_县区合并测算20080421_不含人员经费系数_义县" xfId="1184"/>
    <cellStyle name="差_检验表（调整后）_上报抚顺市2015.12.29-2016年预算相关报表" xfId="1185"/>
    <cellStyle name="好_14安徽_上报抚顺市2015.12.29-2016年预算相关报表" xfId="1186"/>
    <cellStyle name="输出 2 7" xfId="1187"/>
    <cellStyle name="差_县区合并测算20080421_不含人员经费系数_上报抚顺市2015.12.29-2016年预算相关报表" xfId="1188"/>
    <cellStyle name="差_县区合并测算20080421 2" xfId="1189"/>
    <cellStyle name="好_2_上报抚顺市2015.12.29-2016年预算相关报表" xfId="1190"/>
    <cellStyle name="好_云南 缺口县区测算(地方填报)_义县" xfId="1191"/>
    <cellStyle name="差_汇总表4 2" xfId="1192"/>
    <cellStyle name="强调文字颜色 5 3 4" xfId="1193"/>
    <cellStyle name="好_核定人数对比_上报抚顺市2015.12.29-2016年预算相关报表" xfId="1194"/>
    <cellStyle name="差_县区合并测算20080421" xfId="1195"/>
    <cellStyle name="差_汇总表4" xfId="1196"/>
    <cellStyle name="差_文体广播事业(按照总人口测算）—20080416_县市旗测算-新科目（含人口规模效应）_义县" xfId="1197"/>
    <cellStyle name="小数 3 2 2 2 2" xfId="1198"/>
    <cellStyle name="差_文体广播事业(按照总人口测算）—20080416_民生政策最低支出需求_义县" xfId="1199"/>
    <cellStyle name="汇总 3 7" xfId="1200"/>
    <cellStyle name="差_文体广播事业(按照总人口测算）—20080416_不含人员经费系数_义县" xfId="1201"/>
    <cellStyle name="输入 3 10" xfId="1202"/>
    <cellStyle name="差_文体广播事业(按照总人口测算）—20080416_不含人员经费系数" xfId="1203"/>
    <cellStyle name="差_文体广播部门_义县 2" xfId="1204"/>
    <cellStyle name="输出 3" xfId="1205"/>
    <cellStyle name="好_2008年支出核定_上报抚顺市2015.12.29-2016年预算相关报表" xfId="1206"/>
    <cellStyle name="好_Book2_义县" xfId="1207"/>
    <cellStyle name="差_行政公检法测算_民生政策最低支出需求" xfId="1208"/>
    <cellStyle name="差_文体广播部门_上报抚顺市2015.12.29-2016年预算相关报表 2" xfId="1209"/>
    <cellStyle name="链接单元格 2 2 2" xfId="1210"/>
    <cellStyle name="差_卫生部门 2" xfId="1211"/>
    <cellStyle name="好_2017年人代会草案国库2" xfId="1212"/>
    <cellStyle name="差_2008年预计支出与2007年对比 2" xfId="1213"/>
    <cellStyle name="差_卫生部门" xfId="1214"/>
    <cellStyle name="链接单元格 2 2" xfId="1215"/>
    <cellStyle name="差_缺口县区测算 2" xfId="1216"/>
    <cellStyle name="好_0605石屏县_义县" xfId="1217"/>
    <cellStyle name="差_卫生(按照总人口测算）—20080416_民生政策最低支出需求_义县" xfId="1218"/>
    <cellStyle name="差_一般预算平衡表_义县" xfId="1219"/>
    <cellStyle name="好_0605石屏县 2" xfId="1220"/>
    <cellStyle name="输入 2 3 3 2" xfId="1221"/>
    <cellStyle name="差_卫生(按照总人口测算）—20080416_民生政策最低支出需求 2" xfId="1222"/>
    <cellStyle name="差_一般预算平衡表 2" xfId="1223"/>
    <cellStyle name="差_卫生(按照总人口测算）—20080416_民生政策最低支出需求" xfId="1224"/>
    <cellStyle name="好_0605石屏县" xfId="1225"/>
    <cellStyle name="差_一般预算平衡表" xfId="1226"/>
    <cellStyle name="输入 2 3 3" xfId="1227"/>
    <cellStyle name="差_卫生(按照总人口测算）—20080416" xfId="1228"/>
    <cellStyle name="输入 2 9" xfId="1229"/>
    <cellStyle name="计算 3 9" xfId="1230"/>
    <cellStyle name="数字 4 2 2" xfId="1231"/>
    <cellStyle name="差_同德_上报抚顺市2015.12.29-2016年预算相关报表" xfId="1232"/>
    <cellStyle name="好_09北港 2" xfId="1233"/>
    <cellStyle name="差_同德 2" xfId="1234"/>
    <cellStyle name="差_收入" xfId="1235"/>
    <cellStyle name="差_县区合并测算20080423(按照各省比重）_县市旗测算-新科目（含人口规模效应）_义县" xfId="1236"/>
    <cellStyle name="差_市辖区测算-新科目（20080626）_县市旗测算-新科目（含人口规模效应） 2" xfId="1237"/>
    <cellStyle name="差_市辖区测算-新科目（20080626）_县市旗测算-新科目（含人口规模效应）" xfId="1238"/>
    <cellStyle name="强调文字颜色 6 2 4" xfId="1239"/>
    <cellStyle name="差_市辖区测算-新科目（20080626）_民生政策最低支出需求 2" xfId="1240"/>
    <cellStyle name="差_市辖区测算-新科目（20080626）_不含人员经费系数_义县" xfId="1241"/>
    <cellStyle name="常规 43 6" xfId="1242"/>
    <cellStyle name="数字 4 2" xfId="1243"/>
    <cellStyle name="差_市辖区测算-新科目（20080626）_不含人员经费系数_上报抚顺市2015.12.29-2016年预算相关报表" xfId="1244"/>
    <cellStyle name="_表7_2016年元旦加班表（发县区）改后" xfId="1245"/>
    <cellStyle name="常规 44 4 2" xfId="1246"/>
    <cellStyle name="差_06_上报抚顺市2015.12.29-2016年预算相关报表" xfId="1247"/>
    <cellStyle name="差_市辖区测算20080510_县市旗测算-新科目（含人口规模效应） 2" xfId="1248"/>
    <cellStyle name="差_分县成本差异系数_民生政策最低支出需求" xfId="1249"/>
    <cellStyle name="差_2008年全省汇总收支计算表_义县" xfId="1250"/>
    <cellStyle name="差_市辖区测算20080510_民生政策最低支出需求" xfId="1251"/>
    <cellStyle name="注释 3 5 3" xfId="1252"/>
    <cellStyle name="差_08" xfId="1253"/>
    <cellStyle name="差_市辖区测算20080510" xfId="1254"/>
    <cellStyle name="注释 3 8" xfId="1255"/>
    <cellStyle name="差_上报抚顺市2015.12.29-2016年预算相关报表" xfId="1256"/>
    <cellStyle name="好_12滨州" xfId="1257"/>
    <cellStyle name="差_2017年人代会草案国库1 2 3" xfId="1258"/>
    <cellStyle name="链接单元格 3 3" xfId="1259"/>
    <cellStyle name="差_人员工资和公用经费3" xfId="1260"/>
    <cellStyle name="好_农林水和城市维护标准支出20080505－县区合计_上报抚顺市2015.12.29-2016年预算相关报表" xfId="1261"/>
    <cellStyle name="注释 2 5 4" xfId="1262"/>
    <cellStyle name="差_农林水和城市维护标准支出20080505－县区合计_民生政策最低支出需求_上报抚顺市2015.12.29-2016年预算相关报表" xfId="1263"/>
    <cellStyle name="强调文字颜色 4 2 4 2" xfId="1264"/>
    <cellStyle name="差_人员工资和公用经费2_上报抚顺市2015.12.29-2016年预算相关报表" xfId="1265"/>
    <cellStyle name="输出 2 3 3 2" xfId="1266"/>
    <cellStyle name="差_缺口县区测算(财政部标准)_义县" xfId="1267"/>
    <cellStyle name="差_缺口县区测算(按核定人数) 2" xfId="1268"/>
    <cellStyle name="差_缺口县区测算(按2007支出增长25%测算)_义县" xfId="1269"/>
    <cellStyle name="输入 2 3 2" xfId="1270"/>
    <cellStyle name="差_缺口县区测算(按2007支出增长25%测算)_上报抚顺市2015.12.29-2016年预算相关报表" xfId="1271"/>
    <cellStyle name="好_Book1_义县" xfId="1272"/>
    <cellStyle name="计算 3 10 2" xfId="1273"/>
    <cellStyle name="差_葫芦岛市2012年政府性基金预算" xfId="1274"/>
    <cellStyle name="输入 3 5 2 2" xfId="1275"/>
    <cellStyle name="好_卫生(按照总人口测算）—20080416_县市旗测算-新科目（含人口规模效应）_义县" xfId="1276"/>
    <cellStyle name="好_县区合并测算20080421_县市旗测算-新科目（含人口规模效应）_上报抚顺市2015.12.29-2016年预算相关报表" xfId="1277"/>
    <cellStyle name="差_11大理_上报抚顺市2015.12.29-2016年预算相关报表" xfId="1278"/>
    <cellStyle name="差_青海 缺口县区测算(地方填报)_义县" xfId="1279"/>
    <cellStyle name="好_县市旗测算-新科目（20080626）_民生政策最低支出需求_上报抚顺市2015.12.29-2016年预算相关报表" xfId="1280"/>
    <cellStyle name="差_教育(按照总人口测算）—20080416_民生政策最低支出需求_上报抚顺市2015.12.29-2016年预算相关报表" xfId="1281"/>
    <cellStyle name="20% - 强调文字颜色 4 3 4 2 2" xfId="1282"/>
    <cellStyle name="适中 3 6" xfId="1283"/>
    <cellStyle name="强调文字颜色 3 3 5" xfId="1284"/>
    <cellStyle name="差_其他部门(按照总人口测算）—20080416_县市旗测算-新科目（含人口规模效应）" xfId="1285"/>
    <cellStyle name="强调文字颜色 1 3 5 2" xfId="1286"/>
    <cellStyle name="差_财力差异计算表(不含非农业区)_义县" xfId="1287"/>
    <cellStyle name="后继超级链接" xfId="1288"/>
    <cellStyle name="好_同德 2" xfId="1289"/>
    <cellStyle name="好_市辖区测算20080510_县市旗测算-新科目（含人口规模效应） 2" xfId="1290"/>
    <cellStyle name="差_财政供养人员_义县" xfId="1291"/>
    <cellStyle name="差_缺口县区测算" xfId="1292"/>
    <cellStyle name="常规 44 3 2 4" xfId="1293"/>
    <cellStyle name="输入 2 7" xfId="1294"/>
    <cellStyle name="差_其他部门(按照总人口测算）—20080416_民生政策最低支出需求_义县" xfId="1295"/>
    <cellStyle name="计算 2 6 3" xfId="1296"/>
    <cellStyle name="好_基金预算平衡表 2" xfId="1297"/>
    <cellStyle name="差_其他部门(按照总人口测算）—20080416_不含人员经费系数_义县" xfId="1298"/>
    <cellStyle name="差_2006年34青海_义县" xfId="1299"/>
    <cellStyle name="强调文字颜色 4 3 2 2" xfId="1300"/>
    <cellStyle name="好_1_上报抚顺市2015.12.29-2016年预算相关报表" xfId="1301"/>
    <cellStyle name="Norma,_laroux_4_营业在建 (2)_E21" xfId="1302"/>
    <cellStyle name="差_2006年34青海_上报抚顺市2015.12.29-2016年预算相关报表" xfId="1303"/>
    <cellStyle name="_2008年1月份执行分析表（新科目）" xfId="1304"/>
    <cellStyle name="差_其他部门(按照总人口测算）—20080416_不含人员经费系数_上报抚顺市2015.12.29-2016年预算相关报表" xfId="1305"/>
    <cellStyle name="差_其他部门(按照总人口测算）—20080416_不含人员经费系数 2" xfId="1306"/>
    <cellStyle name="差_2006年34青海 2" xfId="1307"/>
    <cellStyle name="差_其他部门(按照总人口测算）—20080416_不含人员经费系数" xfId="1308"/>
    <cellStyle name="差_2006年34青海" xfId="1309"/>
    <cellStyle name="好_缺口县区测算(财政部标准) 2" xfId="1310"/>
    <cellStyle name="_2007年市本级政府专项资金支出完成情况统计表(最后)_沈阳 2" xfId="1311"/>
    <cellStyle name="差_平邑 2" xfId="1312"/>
    <cellStyle name="差_农林水和城市维护标准支出20080505－县区合计_县市旗测算-新科目（含人口规模效应）_上报抚顺市2015.12.29-2016年预算相关报表" xfId="1313"/>
    <cellStyle name="输出 3 8 3" xfId="1314"/>
    <cellStyle name="差_34青海_1 2" xfId="1315"/>
    <cellStyle name="差_农林水和城市维护标准支出20080505－县区合计_不含人员经费系数" xfId="1316"/>
    <cellStyle name="差_总人口" xfId="1317"/>
    <cellStyle name="输入 3 9 2" xfId="1318"/>
    <cellStyle name="差_农林水和城市维护标准支出20080505－县区合计 2" xfId="1319"/>
    <cellStyle name="差_农林水和城市维护标准支出20080505－县区合计" xfId="1320"/>
    <cellStyle name="输入 2 3 2 3" xfId="1321"/>
    <cellStyle name="差_民生政策最低支出需求_上报抚顺市2015.12.29-2016年预算相关报表" xfId="1322"/>
    <cellStyle name="_企业处08专项预算(071227)" xfId="1323"/>
    <cellStyle name="差_县区合并测算20080421_县市旗测算-新科目（含人口规模效应）_上报抚顺市2015.12.29-2016年预算相关报表" xfId="1324"/>
    <cellStyle name="差_04" xfId="1325"/>
    <cellStyle name="注释 3 4" xfId="1326"/>
    <cellStyle name="差_民生政策最低支出需求" xfId="1327"/>
    <cellStyle name="好_教育(按照总人口测算）—20080416_不含人员经费系数" xfId="1328"/>
    <cellStyle name="差_丽江汇总_上报抚顺市2015.12.29-2016年预算相关报表 2" xfId="1329"/>
    <cellStyle name="差_教育(按照总人口测算）—20080416_县市旗测算-新科目（含人口规模效应）_义县" xfId="1330"/>
    <cellStyle name="强调文字颜色 1 2 4 2" xfId="1331"/>
    <cellStyle name="差_教育(按照总人口测算）—20080416_县市旗测算-新科目（含人口规模效应）_上报抚顺市2015.12.29-2016年预算相关报表" xfId="1332"/>
    <cellStyle name="差_文体广播事业(按照总人口测算）—20080416_不含人员经费系数_上报抚顺市2015.12.29-2016年预算相关报表" xfId="1333"/>
    <cellStyle name="差_教育(按照总人口测算）—20080416_县市旗测算-新科目（含人口规模效应）" xfId="1334"/>
    <cellStyle name="好_成本差异系数（含人口规模）_义县" xfId="1335"/>
    <cellStyle name="差_教育(按照总人口测算）—20080416_不含人员经费系数" xfId="1336"/>
    <cellStyle name="差_检验表_义县 2" xfId="1337"/>
    <cellStyle name="好_0502通海县_义县" xfId="1338"/>
    <cellStyle name="差_检验表（调整后）_义县" xfId="1339"/>
    <cellStyle name="好_14安徽_义县" xfId="1340"/>
    <cellStyle name="好_行政（人员）_县市旗测算-新科目（含人口规模效应）_上报抚顺市2015.12.29-2016年预算相关报表" xfId="1341"/>
    <cellStyle name="输出 2 7 2" xfId="1342"/>
    <cellStyle name="差_检验表（调整后）_上报抚顺市2015.12.29-2016年预算相关报表 2" xfId="1343"/>
    <cellStyle name="好_县市旗测算-新科目（20080627）_不含人员经费系数" xfId="1344"/>
    <cellStyle name="好_2007年收支情况及2008年收支预计表(汇总表)" xfId="1345"/>
    <cellStyle name="差_卫生(按照总人口测算）—20080416_县市旗测算-新科目（含人口规模效应）_义县" xfId="1346"/>
    <cellStyle name="差_检验表（调整后） 2" xfId="1347"/>
    <cellStyle name="好_14安徽 2" xfId="1348"/>
    <cellStyle name="输出 3 8" xfId="1349"/>
    <cellStyle name="差_2017年人代会草案国库2 3 2" xfId="1350"/>
    <cellStyle name="好_07_义县" xfId="1351"/>
    <cellStyle name="好_市辖区测算20080510_不含人员经费系数 2" xfId="1352"/>
    <cellStyle name="差_基金预算平衡表_义县" xfId="1353"/>
    <cellStyle name="好_青海 缺口县区测算(地方填报)_上报抚顺市2015.12.29-2016年预算相关报表" xfId="1354"/>
    <cellStyle name="注释 3 5 3 2 2" xfId="1355"/>
    <cellStyle name="计算 3 6 2" xfId="1356"/>
    <cellStyle name="差_基金预算平衡表" xfId="1357"/>
    <cellStyle name="好_06 2" xfId="1358"/>
    <cellStyle name="差_汇总-县级财政报表附表_上报抚顺市2015.12.29-2016年预算相关报表" xfId="1359"/>
    <cellStyle name="计算 3 4 3" xfId="1360"/>
    <cellStyle name="好_上报抚顺市2015.12.29-2016年预算相关报表" xfId="1361"/>
    <cellStyle name="差_02_义县" xfId="1362"/>
    <cellStyle name="差_汇总表_上报抚顺市2015.12.29-2016年预算相关报表" xfId="1363"/>
    <cellStyle name="Currency1" xfId="1364"/>
    <cellStyle name="差_核定人数下发表_义县" xfId="1365"/>
    <cellStyle name="差_核定人数对比_上报抚顺市2015.12.29-2016年预算相关报表" xfId="1366"/>
    <cellStyle name="差_核定人数对比" xfId="1367"/>
    <cellStyle name="差_文体广播事业(按照总人口测算）—20080416_不含人员经费系数 2" xfId="1368"/>
    <cellStyle name="输入 3 10 2" xfId="1369"/>
    <cellStyle name="输入 3 11" xfId="1370"/>
    <cellStyle name="60% - 强调文字颜色 1 3 4 3" xfId="1371"/>
    <cellStyle name="差_河南 缺口县区测算(地方填报)_义县" xfId="1372"/>
    <cellStyle name="差_河南 缺口县区测算(地方填报)_上报抚顺市2015.12.29-2016年预算相关报表" xfId="1373"/>
    <cellStyle name="差_行政公检法测算_义县" xfId="1374"/>
    <cellStyle name="输出 2 7 2 2" xfId="1375"/>
    <cellStyle name="40% - 强调文字颜色 5 3 6" xfId="1376"/>
    <cellStyle name="差_行政公检法测算_县市旗测算-新科目（含人口规模效应）_上报抚顺市2015.12.29-2016年预算相关报表" xfId="1377"/>
    <cellStyle name="好_行政（人员）_不含人员经费系数_义县" xfId="1378"/>
    <cellStyle name="差_行政公检法测算_县市旗测算-新科目（含人口规模效应） 2" xfId="1379"/>
    <cellStyle name="强调文字颜色 5 2" xfId="1380"/>
    <cellStyle name="差_行政公检法测算_民生政策最低支出需求_上报抚顺市2015.12.29-2016年预算相关报表" xfId="1381"/>
    <cellStyle name="注释 3 3 2 3" xfId="1382"/>
    <cellStyle name="差_行政公检法测算_不含人员经费系数 2" xfId="1383"/>
    <cellStyle name="差_其他部门(按照总人口测算）—20080416_民生政策最低支出需求_上报抚顺市2015.12.29-2016年预算相关报表" xfId="1384"/>
    <cellStyle name="差_行政公检法测算_不含人员经费系数" xfId="1385"/>
    <cellStyle name="差_行政(燃修费)_上报抚顺市2015.12.29-2016年预算相关报表" xfId="1386"/>
    <cellStyle name="差_行政(燃修费)_民生政策最低支出需求_义县" xfId="1387"/>
    <cellStyle name="差_农林水和城市维护标准支出20080505－县区合计_不含人员经费系数 2" xfId="1388"/>
    <cellStyle name="差_总人口 2" xfId="1389"/>
    <cellStyle name="差_行政(燃修费)_不含人员经费系数 2" xfId="1390"/>
    <cellStyle name="差_M01-2(州市补助收入)_上报抚顺市2015.12.29-2016年预算相关报表" xfId="1391"/>
    <cellStyle name="差_重点民生支出需求测算表社保（农村低保）081112 2" xfId="1392"/>
    <cellStyle name="差_功能对经济" xfId="1393"/>
    <cellStyle name="差_附表_义县" xfId="1394"/>
    <cellStyle name="差_附表_上报抚顺市2015.12.29-2016年预算相关报表" xfId="1395"/>
    <cellStyle name="差_分县成本差异系数_上报抚顺市2015.12.29-2016年预算相关报表" xfId="1396"/>
    <cellStyle name="差_县区合并测算20080423(按照各省比重）_民生政策最低支出需求_义县" xfId="1397"/>
    <cellStyle name="差_分县成本差异系数_不含人员经费系数" xfId="1398"/>
    <cellStyle name="差_分析缺口率_义县" xfId="1399"/>
    <cellStyle name="好_08龙港 2" xfId="1400"/>
    <cellStyle name="差_第一部分：综合全" xfId="1401"/>
    <cellStyle name="千位分隔 5 2" xfId="1402"/>
    <cellStyle name="好_08 2" xfId="1403"/>
    <cellStyle name="差_成本差异系数_上报抚顺市2015.12.29-2016年预算相关报表" xfId="1404"/>
    <cellStyle name="好_丽江汇总_上报抚顺市2015.12.29-2016年预算相关报表 2" xfId="1405"/>
    <cellStyle name="输出 3 7 2 2" xfId="1406"/>
    <cellStyle name="差_成本差异系数（含人口规模）_义县" xfId="1407"/>
    <cellStyle name="差_成本差异系数（含人口规模） 2" xfId="1408"/>
    <cellStyle name="常规 5 3" xfId="1409"/>
    <cellStyle name="差_测算结果汇总_义县" xfId="1410"/>
    <cellStyle name="差_沈阳" xfId="1411"/>
    <cellStyle name="好_县市旗测算-新科目（20080626）_县市旗测算-新科目（含人口规模效应） 2" xfId="1412"/>
    <cellStyle name="注释 3 3 3" xfId="1413"/>
    <cellStyle name="差_财力差异计算表(不含非农业区) 2" xfId="1414"/>
    <cellStyle name="差_安徽 缺口县区测算(地方填报)1_上报抚顺市2015.12.29-2016年预算相关报表" xfId="1415"/>
    <cellStyle name="差_重点民生支出需求测算表社保（农村低保）081112" xfId="1416"/>
    <cellStyle name="差_其他部门(按照总人口测算）—20080416_县市旗测算-新科目（含人口规模效应） 2" xfId="1417"/>
    <cellStyle name="强调文字颜色 3 3 5 2" xfId="1418"/>
    <cellStyle name="适中 3 6 2" xfId="1419"/>
    <cellStyle name="常规 55" xfId="1420"/>
    <cellStyle name="常规 60" xfId="1421"/>
    <cellStyle name="差_县区合并测算20080421_县市旗测算-新科目（含人口规模效应）" xfId="1422"/>
    <cellStyle name="好_检验表（调整后）_上报抚顺市2015.12.29-2016年预算相关报表 2" xfId="1423"/>
    <cellStyle name="差_gdp_义县" xfId="1424"/>
    <cellStyle name="常规 47" xfId="1425"/>
    <cellStyle name="常规 52" xfId="1426"/>
    <cellStyle name="差_Book1_义县" xfId="1427"/>
    <cellStyle name="差_5334_2006年迪庆县级财政报表附表_义县" xfId="1428"/>
    <cellStyle name="计算 3 3" xfId="1429"/>
    <cellStyle name="差_5334_2006年迪庆县级财政报表附表_上报抚顺市2015.12.29-2016年预算相关报表" xfId="1430"/>
    <cellStyle name="差_530629_2006年县级财政报表附表 2" xfId="1431"/>
    <cellStyle name="差_缺口县区测算(按核定人数)" xfId="1432"/>
    <cellStyle name="输出 2 3 2 2" xfId="1433"/>
    <cellStyle name="差_530623_2006年县级财政报表附表_上报抚顺市2015.12.29-2016年预算相关报表" xfId="1434"/>
    <cellStyle name="汇总 3" xfId="1435"/>
    <cellStyle name="好_县区合并测算20080421_县市旗测算-新科目（含人口规模效应）" xfId="1436"/>
    <cellStyle name="差_34青海 2" xfId="1437"/>
    <cellStyle name="好_县市旗测算20080508_不含人员经费系数 2" xfId="1438"/>
    <cellStyle name="差_33甘肃_上报抚顺市2015.12.29-2016年预算相关报表" xfId="1439"/>
    <cellStyle name="差_财力差异计算表(不含非农业区)" xfId="1440"/>
    <cellStyle name="数字 2 4 2 2" xfId="1441"/>
    <cellStyle name="差_30云南 2" xfId="1442"/>
    <cellStyle name="好_云南省2008年转移支付测算——州市本级考核部分及政策性测算_上报抚顺市2015.12.29-2016年预算相关报表" xfId="1443"/>
    <cellStyle name="差_来源表_义县" xfId="1444"/>
    <cellStyle name="差_22湖南_义县" xfId="1445"/>
    <cellStyle name="差_来源表 2" xfId="1446"/>
    <cellStyle name="差_22湖南 2" xfId="1447"/>
    <cellStyle name="好_危改资金测算" xfId="1448"/>
    <cellStyle name="数字 3 3 2 2" xfId="1449"/>
    <cellStyle name="差_2017年人代会草案国库2 3" xfId="1450"/>
    <cellStyle name="好_2007年一般预算支出剔除_上报抚顺市2015.12.29-2016年预算相关报表" xfId="1451"/>
    <cellStyle name="好_市辖区测算20080510_不含人员经费系数" xfId="1452"/>
    <cellStyle name="差_2017年人代会草案国库2" xfId="1453"/>
    <cellStyle name="差_2017年人代会草案国库1 3 2" xfId="1454"/>
    <cellStyle name="好_02_义县" xfId="1455"/>
    <cellStyle name="好_03建昌 2" xfId="1456"/>
    <cellStyle name="强调文字颜色 1 3 2" xfId="1457"/>
    <cellStyle name="强调文字颜色 1 3 4 2" xfId="1458"/>
    <cellStyle name="差_2008年支出调整 2" xfId="1459"/>
    <cellStyle name="好_县市旗测算-新科目（20080626）_民生政策最低支出需求 2" xfId="1460"/>
    <cellStyle name="差_行政公检法测算_不含人员经费系数_上报抚顺市2015.12.29-2016年预算相关报表" xfId="1461"/>
    <cellStyle name="差_2008年预计支出与2007年对比_义县" xfId="1462"/>
    <cellStyle name="好_行政(燃修费)_县市旗测算-新科目（含人口规模效应）_上报抚顺市2015.12.29-2016年预算相关报表" xfId="1463"/>
    <cellStyle name="好_基金预算平衡表_义县" xfId="1464"/>
    <cellStyle name="差_2008年预计支出与2007年对比" xfId="1465"/>
    <cellStyle name="好_市辖区测算-新科目（20080626）_民生政策最低支出需求_义县" xfId="1466"/>
    <cellStyle name="差_2008年全省汇总收支计算表 2" xfId="1467"/>
    <cellStyle name="差_市辖区测算20080510_民生政策最低支出需求_义县" xfId="1468"/>
    <cellStyle name="强调文字颜色 3 2 3 2 2" xfId="1469"/>
    <cellStyle name="好_自行调整差异系数顺序" xfId="1470"/>
    <cellStyle name="差_2008计算资料（8月5）_上报抚顺市2015.12.29-2016年预算相关报表" xfId="1471"/>
    <cellStyle name="差_2008计算资料（8月5）" xfId="1472"/>
    <cellStyle name="差_县区合并测算20080423(按照各省比重）_县市旗测算-新科目（含人口规模效应）_上报抚顺市2015.12.29-2016年预算相关报表" xfId="1473"/>
    <cellStyle name="好_05杨杖子 2" xfId="1474"/>
    <cellStyle name="好_葫芦岛市2012年政府性基金预算" xfId="1475"/>
    <cellStyle name="差_2007年一般预算支出剔除_义县" xfId="1476"/>
    <cellStyle name="差_2007年一般预算支出剔除 2" xfId="1477"/>
    <cellStyle name="计算 3 4 2 3" xfId="1478"/>
    <cellStyle name="差_市辖区测算20080510_县市旗测算-新科目（含人口规模效应）_义县" xfId="1479"/>
    <cellStyle name="注释 3 4 2" xfId="1480"/>
    <cellStyle name="常规_省本级2004年快报及2005年预算（平衡部分）" xfId="1481"/>
    <cellStyle name="差_2006年28四川_上报抚顺市2015.12.29-2016年预算相关报表" xfId="1482"/>
    <cellStyle name="好_09黑龙江" xfId="1483"/>
    <cellStyle name="差_03昭通_上报抚顺市2015.12.29-2016年预算相关报表" xfId="1484"/>
    <cellStyle name="好_卫生(按照总人口测算）—20080416_不含人员经费系数" xfId="1485"/>
    <cellStyle name="常规 43 3 4" xfId="1486"/>
    <cellStyle name="计算 3 9 2 2" xfId="1487"/>
    <cellStyle name="差_2006年27重庆_上报抚顺市2015.12.29-2016年预算相关报表" xfId="1488"/>
    <cellStyle name="差_2006年22湖南 2" xfId="1489"/>
    <cellStyle name="差_2006年22湖南" xfId="1490"/>
    <cellStyle name="输入 3 2 2 2" xfId="1491"/>
    <cellStyle name="差_12滨州_义县" xfId="1492"/>
    <cellStyle name="差_教育(按照总人口测算）—20080416_不含人员经费系数 2" xfId="1493"/>
    <cellStyle name="差_11大理_义县" xfId="1494"/>
    <cellStyle name="常规 51" xfId="1495"/>
    <cellStyle name="常规 46" xfId="1496"/>
    <cellStyle name="差_第一部分：综合全_上报抚顺市2015.12.29-2016年预算相关报表 2" xfId="1497"/>
    <cellStyle name="差_县市旗测算20080508" xfId="1498"/>
    <cellStyle name="差_11大理 2" xfId="1499"/>
    <cellStyle name="好_县区合并测算20080421_县市旗测算-新科目（含人口规模效应）_义县" xfId="1500"/>
    <cellStyle name="好_县市旗测算-新科目（20080626）_民生政策最低支出需求" xfId="1501"/>
    <cellStyle name="差_11大理" xfId="1502"/>
    <cellStyle name="差_第一部分：综合全_上报抚顺市2015.12.29-2016年预算相关报表" xfId="1503"/>
    <cellStyle name="差_1110洱源县_义县" xfId="1504"/>
    <cellStyle name="_ET_STYLE_NoName_00__2017年人代会草案国库2 2 3 2" xfId="1505"/>
    <cellStyle name="差_行政(燃修费) 2" xfId="1506"/>
    <cellStyle name="好_文体广播部门_上报抚顺市2015.12.29-2016年预算相关报表" xfId="1507"/>
    <cellStyle name="常规 44 7 2" xfId="1508"/>
    <cellStyle name="差_1110洱源县" xfId="1509"/>
    <cellStyle name="警告文本 2 2 2" xfId="1510"/>
    <cellStyle name="汇总 2 2 3" xfId="1511"/>
    <cellStyle name="差_28四川 2" xfId="1512"/>
    <cellStyle name="差_县市旗测算-新科目（20080627）_民生政策最低支出需求_上报抚顺市2015.12.29-2016年预算相关报表" xfId="1513"/>
    <cellStyle name="常规 33 2" xfId="1514"/>
    <cellStyle name="常规 28 2" xfId="1515"/>
    <cellStyle name="Fixed" xfId="1516"/>
    <cellStyle name="40% - 强调文字颜色 3 3 5 2" xfId="1517"/>
    <cellStyle name="注释 3 6 3 2" xfId="1518"/>
    <cellStyle name="好_县市旗测算-新科目（20080627）_县市旗测算-新科目（含人口规模效应） 2" xfId="1519"/>
    <cellStyle name="差_1_上报抚顺市2015.12.29-2016年预算相关报表" xfId="1520"/>
    <cellStyle name="计算 3 8 3" xfId="1521"/>
    <cellStyle name="好_文体广播事业(按照总人口测算）—20080416_不含人员经费系数_上报抚顺市2015.12.29-2016年预算相关报表" xfId="1522"/>
    <cellStyle name="千位分隔 3 5" xfId="1523"/>
    <cellStyle name="差_09黑龙江_上报抚顺市2015.12.29-2016年预算相关报表" xfId="1524"/>
    <cellStyle name="好_卫生(按照总人口测算）—20080416_民生政策最低支出需求_义县" xfId="1525"/>
    <cellStyle name="差_09黑龙江 2" xfId="1526"/>
    <cellStyle name="好_行政(燃修费)_县市旗测算-新科目（含人口规模效应） 2" xfId="1527"/>
    <cellStyle name="强调文字颜色 4 3 5 2" xfId="1528"/>
    <cellStyle name="差_09黑龙江" xfId="1529"/>
    <cellStyle name="差_一般预算支出口径剔除表_上报抚顺市2015.12.29-2016年预算相关报表" xfId="1530"/>
    <cellStyle name="_2008年总分机构基本情况表（090211)_2016年元旦加班表（发县区）改后 2" xfId="1531"/>
    <cellStyle name="常规 43 9" xfId="1532"/>
    <cellStyle name="差_09北港_上报抚顺市2015.12.29-2016年预算相关报表" xfId="1533"/>
    <cellStyle name="差_09北港 2" xfId="1534"/>
    <cellStyle name="注释 3 5 4 2" xfId="1535"/>
    <cellStyle name="差_09 2" xfId="1536"/>
    <cellStyle name="强调文字颜色 1 3 6" xfId="1537"/>
    <cellStyle name="好_人员工资和公用经费" xfId="1538"/>
    <cellStyle name="差_分县成本差异系数_民生政策最低支出需求_上报抚顺市2015.12.29-2016年预算相关报表" xfId="1539"/>
    <cellStyle name="差_08龙港" xfId="1540"/>
    <cellStyle name="差_县区合并测算20080421_民生政策最低支出需求" xfId="1541"/>
    <cellStyle name="差_市辖区测算20080510_义县" xfId="1542"/>
    <cellStyle name="差_2017年人代会草案国库1 2 2" xfId="1543"/>
    <cellStyle name="链接单元格 3 2" xfId="1544"/>
    <cellStyle name="差_县市旗测算-新科目（20080627）_县市旗测算-新科目（含人口规模效应）" xfId="1545"/>
    <cellStyle name="差_08_义县" xfId="1546"/>
    <cellStyle name="输入 2 5 3 2" xfId="1547"/>
    <cellStyle name="差_08 2" xfId="1548"/>
    <cellStyle name="注释 3 5 3 2" xfId="1549"/>
    <cellStyle name="好_2007一般预算支出口径剔除表_上报抚顺市2015.12.29-2016年预算相关报表" xfId="1550"/>
    <cellStyle name="注释 3 8 2" xfId="1551"/>
    <cellStyle name="差_市辖区测算20080510 2" xfId="1552"/>
    <cellStyle name="差_07南票_上报抚顺市2015.12.29-2016年预算相关报表" xfId="1553"/>
    <cellStyle name="差_07南票 2" xfId="1554"/>
    <cellStyle name="警告文本 3 2" xfId="1555"/>
    <cellStyle name="好_2006年22湖南" xfId="1556"/>
    <cellStyle name="差_07临沂_义县" xfId="1557"/>
    <cellStyle name="注释 2 3 2" xfId="1558"/>
    <cellStyle name="注释 2 3" xfId="1559"/>
    <cellStyle name="差_07_义县" xfId="1560"/>
    <cellStyle name="好_重点民生支出需求测算表社保（农村低保）081112_上报抚顺市2015.12.29-2016年预算相关报表 2" xfId="1561"/>
    <cellStyle name="好_M01-2(州市补助收入)" xfId="1562"/>
    <cellStyle name="好_02绥中_义县" xfId="1563"/>
    <cellStyle name="差_07_上报抚顺市2015.12.29-2016年预算相关报表" xfId="1564"/>
    <cellStyle name="强调 1" xfId="1565"/>
    <cellStyle name="差_06高新 2" xfId="1566"/>
    <cellStyle name="差_06高新" xfId="1567"/>
    <cellStyle name="小数 3 2 2" xfId="1568"/>
    <cellStyle name="差_06_义县" xfId="1569"/>
    <cellStyle name="差_0502通海县_义县" xfId="1570"/>
    <cellStyle name="差_0502通海县" xfId="1571"/>
    <cellStyle name="好_分县成本差异系数" xfId="1572"/>
    <cellStyle name="千位分隔 2" xfId="1573"/>
    <cellStyle name="差_04_义县" xfId="1574"/>
    <cellStyle name="差_03昭通" xfId="1575"/>
    <cellStyle name="差_03_上报抚顺市2015.12.29-2016年预算相关报表" xfId="1576"/>
    <cellStyle name="注释 3 3" xfId="1577"/>
    <cellStyle name="差_03" xfId="1578"/>
    <cellStyle name="差_0502通海县 2" xfId="1579"/>
    <cellStyle name="好_缺口县区测算" xfId="1580"/>
    <cellStyle name="输入 2 5 2 3" xfId="1581"/>
    <cellStyle name="差_01兴城" xfId="1582"/>
    <cellStyle name="差_分县成本差异系数_不含人员经费系数_上报抚顺市2015.12.29-2016年预算相关报表" xfId="1583"/>
    <cellStyle name="_12.14-人代会报告附表" xfId="1584"/>
    <cellStyle name="输入 3 4 3 2" xfId="1585"/>
    <cellStyle name="差_00省级(打印)_义县" xfId="1586"/>
    <cellStyle name="差_（省格式）01兴城" xfId="1587"/>
    <cellStyle name="差 3 6" xfId="1588"/>
    <cellStyle name="差 3 5" xfId="1589"/>
    <cellStyle name="差 3 4 3" xfId="1590"/>
    <cellStyle name="好_检验表（调整后） 2" xfId="1591"/>
    <cellStyle name="_大型活动_2016年元旦加班表（发县区）改后 2" xfId="1592"/>
    <cellStyle name="差_09北港_义县" xfId="1593"/>
    <cellStyle name="注释 2 5 2 3" xfId="1594"/>
    <cellStyle name="_大型活动 2" xfId="1595"/>
    <cellStyle name="强调文字颜色 2 3" xfId="1596"/>
    <cellStyle name="_部门预算需求20071207郭立新_沈阳_上报抚顺市2015.12.29-2016年预算相关报表" xfId="1597"/>
    <cellStyle name="_部门预算需求20071207郭立新_2016年元旦加班表（发县区）改后" xfId="1598"/>
    <cellStyle name="20% - 强调文字颜色 3 3 2 2" xfId="1599"/>
    <cellStyle name="40% - 强调文字颜色 6 2" xfId="1600"/>
    <cellStyle name="好 3 3" xfId="1601"/>
    <cellStyle name="差_县市旗测算-新科目（20080627）_上报抚顺市2015.12.29-2016年预算相关报表" xfId="1602"/>
    <cellStyle name="_表7 2" xfId="1603"/>
    <cellStyle name="注释 2 5 4 2" xfId="1604"/>
    <cellStyle name="_Book2 (6)" xfId="1605"/>
    <cellStyle name="_报局党组(部门预算）改20080107 (3)" xfId="1606"/>
    <cellStyle name="Accent5 - 40%" xfId="1607"/>
    <cellStyle name="好_2007年收支情况及2008年收支预计表(汇总表) 2" xfId="1608"/>
    <cellStyle name="_norma1_2011年01月份执行分析表" xfId="1609"/>
    <cellStyle name="好_2008计算资料（8月5）" xfId="1610"/>
    <cellStyle name="Accent1 - 60%" xfId="1611"/>
    <cellStyle name="计算 3 4 2 2" xfId="1612"/>
    <cellStyle name="强调文字颜色 5 2 3 2 2" xfId="1613"/>
    <cellStyle name="Header2 2 2" xfId="1614"/>
    <cellStyle name="40% - 强调文字颜色 6 3 4 3" xfId="1615"/>
    <cellStyle name="差 2 4 2" xfId="1616"/>
    <cellStyle name="好_检验表（调整后）_义县" xfId="1617"/>
    <cellStyle name="20% - 强调文字颜色 6 2" xfId="1618"/>
    <cellStyle name="好_行政(燃修费)_上报抚顺市2015.12.29-2016年预算相关报表" xfId="1619"/>
    <cellStyle name="60% - 强调文字颜色 6 2 4" xfId="1620"/>
    <cellStyle name="好_分析缺口率_义县" xfId="1621"/>
    <cellStyle name="检查单元格 2 3 2 2" xfId="1622"/>
    <cellStyle name="_表7_上报抚顺市2015.12.29-2016年预算相关报表" xfId="1623"/>
    <cellStyle name="20% - 强调文字颜色 6 3 4 2 2" xfId="1624"/>
    <cellStyle name="好_人员工资和公用经费_义县" xfId="1625"/>
    <cellStyle name="差 3 4" xfId="1626"/>
    <cellStyle name="差_09_义县" xfId="1627"/>
    <cellStyle name="常规 43 3 3" xfId="1628"/>
    <cellStyle name="差_12滨州" xfId="1629"/>
    <cellStyle name="差_县市旗测算-新科目（20080626）_县市旗测算-新科目（含人口规模效应） 2" xfId="1630"/>
    <cellStyle name="_ET_STYLE_NoName_00__县级基本财力保障机制2011年发文附表(资金分配)" xfId="1631"/>
    <cellStyle name="Dollar (zero dec)" xfId="1632"/>
    <cellStyle name="_汇总表5%还原(20080130_沈阳_上报抚顺市2015.12.29-2016年预算相关报表 2" xfId="1633"/>
    <cellStyle name="好_县区合并测算20080421_义县" xfId="1634"/>
    <cellStyle name="常规 44 7" xfId="1635"/>
    <cellStyle name="差_卫生(按照总人口测算）—20080416_民生政策最低支出需求_上报抚顺市2015.12.29-2016年预算相关报表" xfId="1636"/>
    <cellStyle name="差_行政(燃修费)" xfId="1637"/>
    <cellStyle name="好_0605石屏县_上报抚顺市2015.12.29-2016年预算相关报表" xfId="1638"/>
    <cellStyle name="差_一般预算平衡表_上报抚顺市2015.12.29-2016年预算相关报表" xfId="1639"/>
    <cellStyle name="_ET_STYLE_NoName_00__2017年人代会草案国库2 2 3" xfId="1640"/>
    <cellStyle name="计算 3 4 2" xfId="1641"/>
    <cellStyle name="表标题 2 4 2" xfId="1642"/>
    <cellStyle name="好_一般预算平衡表" xfId="1643"/>
    <cellStyle name="_ET_STYLE_NoName_00_ 3" xfId="1644"/>
    <cellStyle name="强调文字颜色 1 3 5" xfId="1645"/>
    <cellStyle name="20% - 强调文字颜色 4 3 4 2" xfId="1646"/>
    <cellStyle name="差_卫生(按照总人口测算）—20080416_义县" xfId="1647"/>
    <cellStyle name="好_28四川" xfId="1648"/>
    <cellStyle name="好_Book1 2" xfId="1649"/>
    <cellStyle name="_ET_STYLE_NoName_00_ 2 4" xfId="1650"/>
    <cellStyle name="_2008年分管部门财力需求情况第三次测算_沈阳_上报抚顺市2015.12.29-2016年预算相关报表 2" xfId="1651"/>
    <cellStyle name="好_教育(按照总人口测算）—20080416_县市旗测算-新科目（含人口规模效应） 2" xfId="1652"/>
    <cellStyle name="计算 2 4 2" xfId="1653"/>
    <cellStyle name="好_县市旗测算20080508_县市旗测算-新科目（含人口规模效应） 2" xfId="1654"/>
    <cellStyle name="40% - 强调文字颜色 6 3 6" xfId="1655"/>
    <cellStyle name="好_农林水和城市维护标准支出20080505－县区合计_不含人员经费系数_义县" xfId="1656"/>
    <cellStyle name="20% - 强调文字颜色 1 3 2" xfId="1657"/>
    <cellStyle name="输入 3 6 3" xfId="1658"/>
    <cellStyle name="差_03昭通_义县" xfId="1659"/>
    <cellStyle name="Accent4" xfId="1660"/>
    <cellStyle name="好_28四川_上报抚顺市2015.12.29-2016年预算相关报表" xfId="1661"/>
    <cellStyle name="20% - 强调文字颜色 6 2 4" xfId="1662"/>
    <cellStyle name="_ET_STYLE_NoName_00_ 2 3 2" xfId="1663"/>
    <cellStyle name="差_行政（人员）_上报抚顺市2015.12.29-2016年预算相关报表" xfId="1664"/>
    <cellStyle name="_2008年分管部门财力需求情况第三次测算_上报抚顺市2015.12.29-2016年预算相关报表 2" xfId="1665"/>
    <cellStyle name="好_03_上报抚顺市2015.12.29-2016年预算相关报表" xfId="1666"/>
    <cellStyle name="_Book1_沈阳_上报抚顺市2015.12.29-2016年预算相关报表 2" xfId="1667"/>
    <cellStyle name="差_2008年支出调整_上报抚顺市2015.12.29-2016年预算相关报表" xfId="1668"/>
    <cellStyle name="_Book1_沈阳_上报抚顺市2015.12.29-2016年预算相关报表" xfId="1669"/>
    <cellStyle name="常规 45 3 2 4" xfId="1670"/>
    <cellStyle name="_Book1_上报抚顺市2015.12.29-2016年预算相关报表" xfId="1671"/>
    <cellStyle name="Currency1 2" xfId="1672"/>
    <cellStyle name="差_危改资金测算" xfId="1673"/>
    <cellStyle name="_2008年市本级政府专项资金支出预算安排情况统计表(最后)_上报抚顺市2015.12.29-2016年预算相关报表" xfId="1674"/>
    <cellStyle name="_农业处填报12.9 2" xfId="1675"/>
    <cellStyle name="_各市加班表-支出_义县 2" xfId="1676"/>
    <cellStyle name="20% - 强调文字颜色 1 2 3 2" xfId="1677"/>
    <cellStyle name="差 2" xfId="1678"/>
    <cellStyle name="_副本2009年国税总分机构" xfId="1679"/>
    <cellStyle name="20% - 强调文字颜色 3 2 4" xfId="1680"/>
    <cellStyle name="差_人员工资和公用经费3_义县" xfId="1681"/>
    <cellStyle name="60% - 强调文字颜色 2 2 3 3" xfId="1682"/>
    <cellStyle name="comma zerodec 2" xfId="1683"/>
    <cellStyle name="输入 2 4 3" xfId="1684"/>
    <cellStyle name="好_2006年28四川 2" xfId="1685"/>
    <cellStyle name="40% - 强调文字颜色 2 3 4" xfId="1686"/>
    <cellStyle name="输出 3 5 3" xfId="1687"/>
    <cellStyle name="S14" xfId="1688"/>
    <cellStyle name="_部门预算需求20071207郭立新_上报抚顺市2015.12.29-2016年预算相关报表" xfId="1689"/>
    <cellStyle name="计算 3 6 3 2" xfId="1690"/>
    <cellStyle name="20% - 强调文字颜色 4 2 3" xfId="1691"/>
    <cellStyle name="Accent5_上报抚顺市2015.12.29-2016年预算相关报表" xfId="1692"/>
    <cellStyle name="好_06高新" xfId="1693"/>
    <cellStyle name="好_县市旗测算-新科目（20080626）_不含人员经费系数" xfId="1694"/>
    <cellStyle name="_2011年支出预算-县区汇总数" xfId="1695"/>
    <cellStyle name="_表7_上报抚顺市2015.12.29-2016年预算相关报表 2" xfId="1696"/>
    <cellStyle name="常规 5 3 2" xfId="1697"/>
    <cellStyle name="Dollar (zero dec) 3" xfId="1698"/>
    <cellStyle name="_2008年总分机构基本情况表（090211)_沈阳_2016年元旦加班表（发县区）改后 2" xfId="1699"/>
    <cellStyle name="20% - 强调文字颜色 5 2 4 2" xfId="1700"/>
    <cellStyle name="Input [yellow] 4" xfId="1701"/>
    <cellStyle name="_农业处填报12.9_沈阳_上报抚顺市2015.12.29-2016年预算相关报表 2" xfId="1702"/>
    <cellStyle name="差_城建部门_义县 2" xfId="1703"/>
    <cellStyle name="好_2017年人代会草案国库1 2 3 2" xfId="1704"/>
    <cellStyle name="百分比 3 3" xfId="1705"/>
    <cellStyle name="好_来源表_义县" xfId="1706"/>
    <cellStyle name="_农业处填报12.9_沈阳_上报抚顺市2015.12.29-2016年预算相关报表" xfId="1707"/>
    <cellStyle name="差_城建部门_义县" xfId="1708"/>
    <cellStyle name="_2008年总分机构基本情况表（定稿)_沈阳" xfId="1709"/>
    <cellStyle name="Accent4 - 40%" xfId="1710"/>
    <cellStyle name="_2008年总分机构基本情况表（定稿)_上报抚顺市2015.12.29-2016年预算相关报表 2" xfId="1711"/>
    <cellStyle name="差_县市旗测算-新科目（20080626）_不含人员经费系数_义县" xfId="1712"/>
    <cellStyle name="差_分县成本差异系数 2" xfId="1713"/>
    <cellStyle name="差_1 2" xfId="1714"/>
    <cellStyle name="comma zerodec 2 2" xfId="1715"/>
    <cellStyle name="差_分县成本差异系数" xfId="1716"/>
    <cellStyle name="_2008年总分机构基本情况表（定稿)_上报抚顺市2015.12.29-2016年预算相关报表" xfId="1717"/>
    <cellStyle name="_副本2003年全国县级财政情况表" xfId="1718"/>
    <cellStyle name="注释 2 9" xfId="1719"/>
    <cellStyle name="注释 3 4 4" xfId="1720"/>
    <cellStyle name="输出 3 5" xfId="1721"/>
    <cellStyle name="_2008年总分机构基本情况表（090211)_沈阳_上报抚顺市2015.12.29-2016年预算相关报表 2" xfId="1722"/>
    <cellStyle name="常规 54" xfId="1723"/>
    <cellStyle name="常规 49" xfId="1724"/>
    <cellStyle name="_部门预算需求20071207郭立新_沈阳" xfId="1725"/>
    <cellStyle name="差 3 6 2" xfId="1726"/>
    <cellStyle name="好_其他部门(按照总人口测算）—20080416_民生政策最低支出需求 2" xfId="1727"/>
    <cellStyle name="差_市辖区测算-新科目（20080626）_县市旗测算-新科目（含人口规模效应）_上报抚顺市2015.12.29-2016年预算相关报表" xfId="1728"/>
    <cellStyle name="差_总人口_义县" xfId="1729"/>
    <cellStyle name="差_农林水和城市维护标准支出20080505－县区合计_不含人员经费系数_义县" xfId="1730"/>
    <cellStyle name="_2008年总分机构基本情况表（090211)_沈阳" xfId="1731"/>
    <cellStyle name="常规 45 7 4" xfId="1732"/>
    <cellStyle name="_附表表样（政法处）_沈阳_2016年元旦加班表（发县区）改后" xfId="1733"/>
    <cellStyle name="差_2007年收支情况及2008年收支预计表(汇总表)_义县" xfId="1734"/>
    <cellStyle name="60% - 强调文字颜色 4 3 5" xfId="1735"/>
    <cellStyle name="60% - 强调文字颜色 2 3 4 3" xfId="1736"/>
    <cellStyle name="常规 18" xfId="1737"/>
    <cellStyle name="常规 23" xfId="1738"/>
    <cellStyle name="差_山东省民生支出标准" xfId="1739"/>
    <cellStyle name="_2007年市本级政府专项资金支出完成情况统计表(最后)_沈阳_上报抚顺市2015.12.29-2016年预算相关报表" xfId="1740"/>
    <cellStyle name="_市本级部门项目支出需求及预算安排情况表_沈阳_2016年元旦加班表（发县区）改后 2" xfId="1741"/>
    <cellStyle name="差_平邑_上报抚顺市2015.12.29-2016年预算相关报表" xfId="1742"/>
    <cellStyle name="_（2007 12 3）按专项分类编制2008年养老保险中心部门预算(定稿） 64" xfId="1743"/>
    <cellStyle name="_（2007 12 3）按专项分类编制2008年养老保险中心部门预算(定稿） 59" xfId="1744"/>
    <cellStyle name="差_530629_2006年县级财政报表附表" xfId="1745"/>
    <cellStyle name="差_危改资金测算 2" xfId="1746"/>
    <cellStyle name="Currency1 2 2" xfId="1747"/>
    <cellStyle name="差_山东省民生支出标准_义县" xfId="1748"/>
    <cellStyle name="_Book1_上报抚顺市2015.12.29-2016年预算相关报表 2" xfId="1749"/>
    <cellStyle name="_2008年市本级政府专项资金支出预算安排情况统计表(最后)_上报抚顺市2015.12.29-2016年预算相关报表 2" xfId="1750"/>
    <cellStyle name="常规 43 4 4" xfId="1751"/>
    <cellStyle name="20% - 强调文字颜色 1 2 3 2 2" xfId="1752"/>
    <cellStyle name="_综合专项资金（报预算）_沈阳" xfId="1753"/>
    <cellStyle name="_2008年总分机构基本情况表（090211)_上报抚顺市2015.12.29-2016年预算相关报表 2" xfId="1754"/>
    <cellStyle name="20% - 强调文字颜色 3 3 6 2" xfId="1755"/>
    <cellStyle name="20% - 强调文字颜色 5 3 4" xfId="1756"/>
    <cellStyle name="百分比 5" xfId="1757"/>
    <cellStyle name="强调文字颜色 1 2 3 2" xfId="1758"/>
    <cellStyle name="小数 3 2 3" xfId="1759"/>
    <cellStyle name="好_22湖南 2" xfId="1760"/>
    <cellStyle name="差_河南 缺口县区测算(地方填报白)" xfId="1761"/>
    <cellStyle name="Currency_1995" xfId="1762"/>
    <cellStyle name="40% - 强调文字颜色 5 3 6 2" xfId="1763"/>
    <cellStyle name="20% - 强调文字颜色 4 2 4" xfId="1764"/>
    <cellStyle name="差_30云南_义县" xfId="1765"/>
    <cellStyle name="_2008年市本级政府专项资金支出预算安排情况统计表(最后)_沈阳_上报抚顺市2015.12.29-2016年预算相关报表" xfId="1766"/>
    <cellStyle name="_2008年市本级政府专项资金支出预算安排情况统计表(最后)_沈阳_2016年元旦加班表（发县区）改后 2" xfId="1767"/>
    <cellStyle name="20% - 强调文字颜色 3 2 3" xfId="1768"/>
    <cellStyle name="好_县市旗测算-新科目（20080626）" xfId="1769"/>
    <cellStyle name="_2008年市本级政府专项资金支出预算安排情况统计表(最后)_沈阳_2016年元旦加班表（发县区）改后" xfId="1770"/>
    <cellStyle name="常规 44 7 4" xfId="1771"/>
    <cellStyle name="差_27重庆" xfId="1772"/>
    <cellStyle name="_2010-2011年财政收支相关报表 (version 1)" xfId="1773"/>
    <cellStyle name="_2008年市本级政府专项资金支出预算安排情况统计表(最后)_2016年元旦加班表（发县区）改后 2" xfId="1774"/>
    <cellStyle name="差_山东省民生支出标准 2" xfId="1775"/>
    <cellStyle name="60% - 强调文字颜色 4 3 5 2" xfId="1776"/>
    <cellStyle name="_附表表样（政法处）_沈阳_2016年元旦加班表（发县区）改后 2" xfId="1777"/>
    <cellStyle name="常规 23 2" xfId="1778"/>
    <cellStyle name="常规 18 2" xfId="1779"/>
    <cellStyle name="40% - 强调文字颜色 3 2 3 3" xfId="1780"/>
    <cellStyle name="注释 3 6 3" xfId="1781"/>
    <cellStyle name="好_行政公检法测算_民生政策最低支出需求_上报抚顺市2015.12.29-2016年预算相关报表" xfId="1782"/>
    <cellStyle name="40% - 强调文字颜色 3 3 5" xfId="1783"/>
    <cellStyle name="好_市辖区测算20080510 2" xfId="1784"/>
    <cellStyle name="常规 33" xfId="1785"/>
    <cellStyle name="常规 28" xfId="1786"/>
    <cellStyle name="差_2006年全省财力计算表（中央、决算）" xfId="1787"/>
    <cellStyle name="_（2007 12 3）按专项分类编制2008年养老保险中心部门预算(定稿）" xfId="1788"/>
    <cellStyle name="_2008年分管部门财力需求情况第三次测算_沈阳_2016年元旦加班表（发县区）改后" xfId="1789"/>
    <cellStyle name="差_28四川" xfId="1790"/>
    <cellStyle name="警告文本 2 2" xfId="1791"/>
    <cellStyle name="20% - 强调文字颜色 2 2 3 3" xfId="1792"/>
    <cellStyle name="20% - 强调文字颜色 5 2 3 2 2" xfId="1793"/>
    <cellStyle name="差_30云南_上报抚顺市2015.12.29-2016年预算相关报表" xfId="1794"/>
    <cellStyle name="千位分隔 2 5 2" xfId="1795"/>
    <cellStyle name="好_人员工资和公用经费2 2" xfId="1796"/>
    <cellStyle name="输出 3 6 4" xfId="1797"/>
    <cellStyle name="百分比 2 3 2" xfId="1798"/>
    <cellStyle name="常规_Sheet3" xfId="1799"/>
    <cellStyle name="计算 3 5 3" xfId="1800"/>
    <cellStyle name="差_城建部门 2" xfId="1801"/>
    <cellStyle name="好_来源表 2" xfId="1802"/>
    <cellStyle name="注释 3 6" xfId="1803"/>
    <cellStyle name="40% - 强调文字颜色 3 2 3" xfId="1804"/>
    <cellStyle name="差_缺口县区测算（11.13）_义县" xfId="1805"/>
    <cellStyle name="_ET_STYLE_NoName_00__2017年人代会草案国库2 3" xfId="1806"/>
    <cellStyle name="差_民生政策最低支出需求 2" xfId="1807"/>
    <cellStyle name="好_2006年34青海_义县" xfId="1808"/>
    <cellStyle name="20% - 强调文字颜色 2 3 5" xfId="1809"/>
    <cellStyle name="常规 38" xfId="1810"/>
    <cellStyle name="常规 43" xfId="1811"/>
    <cellStyle name="好_市辖区测算20080510_上报抚顺市2015.12.29-2016年预算相关报表" xfId="1812"/>
    <cellStyle name="_市本级" xfId="1813"/>
    <cellStyle name="差_青海 缺口县区测算(地方填报)" xfId="1814"/>
    <cellStyle name="差_08龙港_义县" xfId="1815"/>
    <cellStyle name="_表7_沈阳 2" xfId="1816"/>
    <cellStyle name="_部门预算需求20071207郭立新_2016年元旦加班表（发县区）改后 2" xfId="1817"/>
    <cellStyle name="20% - 强调文字颜色 2 3 4 2" xfId="1818"/>
    <cellStyle name="常规 37 2" xfId="1819"/>
    <cellStyle name="常规 42 2" xfId="1820"/>
    <cellStyle name="常规_2007年预算草案(人大)" xfId="1821"/>
    <cellStyle name="好_2006年全省财力计算表（中央、决算）" xfId="1822"/>
    <cellStyle name="_2007年市本级政府专项资金支出完成情况统计表(最后)_沈阳_2016年元旦加班表（发县区）改后" xfId="1823"/>
    <cellStyle name="差_市辖区测算-新科目（20080626） 2" xfId="1824"/>
    <cellStyle name="60% - 强调文字颜色 5 2 4" xfId="1825"/>
    <cellStyle name="_2008年分管部门财力需求情况第三次测算_2016年元旦加班表（发县区）改后 2" xfId="1826"/>
    <cellStyle name="好_22湖南_义县" xfId="1827"/>
    <cellStyle name="_附表表样（政法处）_上报抚顺市2015.12.29-2016年预算相关报表 2" xfId="1828"/>
    <cellStyle name="好_2006年28四川_义县" xfId="1829"/>
    <cellStyle name="注释 3" xfId="1830"/>
    <cellStyle name="60% - 强调文字颜色 2 3 3" xfId="1831"/>
    <cellStyle name="差_市辖区测算-新科目（20080626）_民生政策最低支出需求" xfId="1832"/>
    <cellStyle name="差 2 2" xfId="1833"/>
    <cellStyle name="常规_附件1：辽宁省社会保险基金预算报省人大" xfId="1834"/>
    <cellStyle name="_2007年市本级政府专项资金支出完成情况统计表(最后)_上报抚顺市2015.12.29-2016年预算相关报表 2" xfId="1835"/>
    <cellStyle name="好_2008年全省汇总收支计算表 2" xfId="1836"/>
    <cellStyle name="好_2006年34青海" xfId="1837"/>
    <cellStyle name="差_2011年收入预计报省厅" xfId="1838"/>
    <cellStyle name="40% - 强调文字颜色 4 3 6 2" xfId="1839"/>
    <cellStyle name="_汇总表5%还原(20080130 2" xfId="1840"/>
    <cellStyle name="差_行政(燃修费)_民生政策最低支出需求 2" xfId="1841"/>
    <cellStyle name="好 2 3" xfId="1842"/>
    <cellStyle name="40% - 强调文字颜色 5 2" xfId="1843"/>
    <cellStyle name="40% - 强调文字颜色 2 3 2 2" xfId="1844"/>
    <cellStyle name="差_27重庆_上报抚顺市2015.12.29-2016年预算相关报表" xfId="1845"/>
    <cellStyle name="差_平邑_义县" xfId="1846"/>
    <cellStyle name="20% - 强调文字颜色 6 2 3 3" xfId="1847"/>
    <cellStyle name="S23" xfId="1848"/>
    <cellStyle name="S18" xfId="1849"/>
    <cellStyle name="20% - 强调文字颜色 5 2" xfId="1850"/>
    <cellStyle name="콤마_BOILER-CO1" xfId="1851"/>
    <cellStyle name="差_2007年收支情况及2008年收支预计表(汇总表)" xfId="1852"/>
    <cellStyle name="_（2007 12 3）按专项分类编制2008年养老保险中心部门预算(定稿） 17" xfId="1853"/>
    <cellStyle name="_（2007 12 3）按专项分类编制2008年养老保险中心部门预算(定稿） 22" xfId="1854"/>
    <cellStyle name="_收入元旦加班表（市对下）" xfId="1855"/>
    <cellStyle name="数字 5 2 2" xfId="1856"/>
    <cellStyle name="_汇总表5%还原(20080130_沈阳_2016年元旦加班表（发县区）改后 2" xfId="1857"/>
    <cellStyle name="标题 5" xfId="1858"/>
    <cellStyle name="好_第一部分：综合全" xfId="1859"/>
    <cellStyle name="_2007年市本级政府专项资金支出完成情况统计表(最后)_2016年元旦加班表（发县区）改后 2" xfId="1860"/>
    <cellStyle name="_附表表样（政法处）_2016年元旦加班表（发县区）改后" xfId="1861"/>
    <cellStyle name="_2007年市本级政府专项资金支出完成情况统计表(最后)_2016年元旦加班表（发县区）改后" xfId="1862"/>
    <cellStyle name="_表7" xfId="1863"/>
    <cellStyle name="好_2006年27重庆 2" xfId="1864"/>
    <cellStyle name="强调文字颜色 1 2 3 2 2" xfId="1865"/>
    <cellStyle name="百分比 5 2" xfId="1866"/>
    <cellStyle name="好_34青海_义县" xfId="1867"/>
    <cellStyle name="差_行政公检法测算" xfId="1868"/>
    <cellStyle name="20% - 强调文字颜色 5 3 4 2" xfId="1869"/>
    <cellStyle name="40% - 强调文字颜色 5 3 5" xfId="1870"/>
    <cellStyle name="差_教育(按照总人口测算）—20080416_民生政策最低支出需求_义县" xfId="1871"/>
    <cellStyle name="差_云南省2008年转移支付测算——州市本级考核部分及政策性测算" xfId="1872"/>
    <cellStyle name="20% - 强调文字颜色 5 3 6" xfId="1873"/>
    <cellStyle name="解释性文本 2 2" xfId="1874"/>
    <cellStyle name="百分比 2 2 3 2" xfId="1875"/>
    <cellStyle name="差_其他部门(按照总人口测算）—20080416_县市旗测算-新科目（含人口规模效应）_上报抚顺市2015.12.29-2016年预算相关报表" xfId="1876"/>
    <cellStyle name="强调 2" xfId="1877"/>
    <cellStyle name="60% - 强调文字颜色 1 2 3 2 2" xfId="1878"/>
    <cellStyle name="常规 37" xfId="1879"/>
    <cellStyle name="常规 42" xfId="1880"/>
    <cellStyle name="20% - 强调文字颜色 2 3 4" xfId="1881"/>
    <cellStyle name="_2007年上半年全国地方级和部分城市收支情况" xfId="1882"/>
    <cellStyle name="常规 2 2 2" xfId="1883"/>
    <cellStyle name="输出 2 3 4" xfId="1884"/>
    <cellStyle name="好 3 4" xfId="1885"/>
    <cellStyle name="_(081201原稿)政府大专项" xfId="1886"/>
    <cellStyle name="40% - 强调文字颜色 6 3" xfId="1887"/>
    <cellStyle name="好_27重庆 2" xfId="1888"/>
    <cellStyle name="差_人员工资和公用经费2" xfId="1889"/>
    <cellStyle name="强调文字颜色 2 2 2" xfId="1890"/>
    <cellStyle name="小数 5 3" xfId="1891"/>
    <cellStyle name="Accent1 - 20%" xfId="1892"/>
    <cellStyle name="好_第一部分：综合全_义县" xfId="1893"/>
    <cellStyle name="_2007年11月加班（市长汇报） (2)_沈阳_上报抚顺市2015.12.29-2016年预算相关报表 2" xfId="1894"/>
    <cellStyle name="差_文体广播事业(按照总人口测算）—20080416_民生政策最低支出需求 2" xfId="1895"/>
    <cellStyle name="好_县市旗测算-新科目（20080626）_县市旗测算-新科目（含人口规模效应）_上报抚顺市2015.12.29-2016年预算相关报表" xfId="1896"/>
    <cellStyle name="常规 2 5 2" xfId="1897"/>
    <cellStyle name="检查单元格 3 2" xfId="1898"/>
    <cellStyle name="_社保部门预算项目情况表(2007 12 25)" xfId="1899"/>
    <cellStyle name="_2008年市本级政府专项资金支出预算安排情况统计表(最后)_沈阳 2" xfId="1900"/>
    <cellStyle name="汇总 2 4 2" xfId="1901"/>
    <cellStyle name="_市本级财力的明细(三个方案)" xfId="1902"/>
    <cellStyle name="好_县市旗测算20080508_不含人员经费系数" xfId="1903"/>
    <cellStyle name="差_34青海" xfId="1904"/>
    <cellStyle name="_表7_沈阳_上报抚顺市2015.12.29-2016年预算相关报表 2" xfId="1905"/>
    <cellStyle name="差_同德" xfId="1906"/>
    <cellStyle name="_2007年11月加班（市长汇报） (2)_沈阳_2016年元旦加班表（发县区）改后 2" xfId="1907"/>
    <cellStyle name="S1" xfId="1908"/>
    <cellStyle name="_综合专项资金（报预算）_沈阳_2016年元旦加班表（发县区）改后 2" xfId="1909"/>
    <cellStyle name="强调文字颜色 5 3 6 2" xfId="1910"/>
    <cellStyle name="差_县区合并测算20080421_不含人员经费系数 2" xfId="1911"/>
    <cellStyle name="输出 3 8 2" xfId="1912"/>
    <cellStyle name="_2007年11月加班（市长汇报） (2)_沈阳 2" xfId="1913"/>
    <cellStyle name="差_03建昌" xfId="1914"/>
    <cellStyle name="Accent6_2006年33甘肃" xfId="1915"/>
    <cellStyle name="好_缺口县区测算(财政部标准)_义县" xfId="1916"/>
    <cellStyle name="输入 2 5 3" xfId="1917"/>
    <cellStyle name="_2006年1月份税收收入分类型汇总表" xfId="1918"/>
    <cellStyle name="差_07临沂_上报抚顺市2015.12.29-2016年预算相关报表" xfId="1919"/>
    <cellStyle name="_2008年分管部门财力需求情况第三次测算 2" xfId="1920"/>
    <cellStyle name="差_县市旗测算20080508_义县" xfId="1921"/>
    <cellStyle name="输出 3 9 2 2" xfId="1922"/>
    <cellStyle name="_2007年11月加班（市长汇报） (2)_沈阳_上报抚顺市2015.12.29-2016年预算相关报表" xfId="1923"/>
    <cellStyle name="差_文体广播事业(按照总人口测算）—20080416_民生政策最低支出需求" xfId="1924"/>
    <cellStyle name="注释 2 5 5" xfId="1925"/>
    <cellStyle name="_汇总表5%还原(20080130_沈阳_2016年元旦加班表（发县区）改后" xfId="1926"/>
    <cellStyle name="数字 5 2" xfId="1927"/>
    <cellStyle name="40% - 强调文字颜色 1 2 4" xfId="1928"/>
    <cellStyle name="差_M01-2(州市补助收入)_义县" xfId="1929"/>
    <cellStyle name="_2005年收支预计和2006年收入预算" xfId="1930"/>
    <cellStyle name="60% - 强调文字颜色 2 2" xfId="1931"/>
    <cellStyle name="_2005年收支表-财政数" xfId="1932"/>
    <cellStyle name="输出 3 4 2 2 2" xfId="1933"/>
    <cellStyle name="_2005年1月报人大材料（非附表" xfId="1934"/>
    <cellStyle name="好_行政公检法测算_县市旗测算-新科目（含人口规模效应）_上报抚顺市2015.12.29-2016年预算相关报表" xfId="1935"/>
    <cellStyle name="20% - 强调文字颜色 6 3 2" xfId="1936"/>
    <cellStyle name="好_行政(燃修费)_县市旗测算-新科目（含人口规模效应）" xfId="1937"/>
    <cellStyle name="强调文字颜色 4 3 5" xfId="1938"/>
    <cellStyle name="差_汇总表 2" xfId="1939"/>
    <cellStyle name="_（2007 12 3）按专项分类编制2008年养老保险中心部门预算(定稿） (2)_沈阳_2016年元旦加班表（发县区）改后 2" xfId="1940"/>
    <cellStyle name="20% - 强调文字颜色 2 2 4 2" xfId="1941"/>
    <cellStyle name="_综合专项资金（报预算）_沈阳_上报抚顺市2015.12.29-2016年预算相关报表" xfId="1942"/>
    <cellStyle name="好_2007年一般预算支出剔除" xfId="1943"/>
    <cellStyle name="标题 4 3 3" xfId="1944"/>
    <cellStyle name="差_缺口县区测算(按核定人数)_上报抚顺市2015.12.29-2016年预算相关报表" xfId="1945"/>
    <cellStyle name="输出 2 5 2" xfId="1946"/>
    <cellStyle name="_1996-2003年12月当月情况和基建" xfId="1947"/>
    <cellStyle name="注释 3 3 4 2" xfId="1948"/>
    <cellStyle name="_1953-1993年上解及补助、2003年以来教育支出情况" xfId="1949"/>
    <cellStyle name="40% - 强调文字颜色 2 3 6" xfId="1950"/>
    <cellStyle name="_(081201原稿)政府大专项_沈阳" xfId="1951"/>
    <cellStyle name="注释 2 6 4" xfId="1952"/>
    <cellStyle name="差_07" xfId="1953"/>
    <cellStyle name="注释 3 5 2" xfId="1954"/>
    <cellStyle name="60% - 强调文字颜色 4 2 2" xfId="1955"/>
    <cellStyle name="好 3 5" xfId="1956"/>
    <cellStyle name="_12月表" xfId="1957"/>
    <cellStyle name="40% - 强调文字颜色 1 3 5 2" xfId="1958"/>
    <cellStyle name="差_检验表_上报抚顺市2015.12.29-2016年预算相关报表 2" xfId="1959"/>
    <cellStyle name="好_34青海 2" xfId="1960"/>
    <cellStyle name="好_缺口县区测算（11.13）" xfId="1961"/>
    <cellStyle name="好_其他部门(按照总人口测算）—20080416_县市旗测算-新科目（含人口规模效应） 2" xfId="1962"/>
    <cellStyle name="好_缺口县区测算(按核定人数)_上报抚顺市2015.12.29-2016年预算相关报表" xfId="1963"/>
    <cellStyle name="差_检验表 2" xfId="1964"/>
    <cellStyle name="60% - 强调文字颜色 4 3 2 2" xfId="1965"/>
    <cellStyle name="常规 15 2" xfId="1966"/>
    <cellStyle name="常规 20 2" xfId="1967"/>
    <cellStyle name="好_教育(按照总人口测算）—20080416_民生政策最低支出需求_义县" xfId="1968"/>
    <cellStyle name="差_14安徽 2" xfId="1969"/>
    <cellStyle name="好 2 3 2" xfId="1970"/>
    <cellStyle name="40% - 强调文字颜色 5 2 2" xfId="1971"/>
    <cellStyle name="千位分隔 3 2 2" xfId="1972"/>
    <cellStyle name="强调文字颜色 1 3 4" xfId="1973"/>
    <cellStyle name="标题 4 2 2 2" xfId="1974"/>
    <cellStyle name="_Book1_沈阳" xfId="1975"/>
    <cellStyle name="통화_BOILER-CO1" xfId="1976"/>
    <cellStyle name="comma zerodec" xfId="1977"/>
    <cellStyle name="好_卫生部门_上报抚顺市2015.12.29-2016年预算相关报表" xfId="1978"/>
    <cellStyle name="20% - 强调文字颜色 2 2" xfId="1979"/>
    <cellStyle name="Input [yellow] 3 2 3" xfId="1980"/>
    <cellStyle name="差_2007一般预算支出口径剔除表_义县" xfId="1981"/>
    <cellStyle name="表标题 4 2 2 2" xfId="1982"/>
    <cellStyle name="_12.14-人代会报告附表_义县 2" xfId="1983"/>
    <cellStyle name="好_人员工资和公用经费3_上报抚顺市2015.12.29-2016年预算相关报表" xfId="1984"/>
    <cellStyle name="_农业处填报12.9_沈阳" xfId="1985"/>
    <cellStyle name="_norma1_2008年1月份执行分析表（新科目）" xfId="1986"/>
    <cellStyle name="好_行政（人员）_民生政策最低支出需求_义县" xfId="1987"/>
    <cellStyle name="_大连市2005年一般预算收入完成情况监控表12.19" xfId="1988"/>
    <cellStyle name="好_文体广播事业(按照总人口测算）—20080416_民生政策最低支出需求" xfId="1989"/>
    <cellStyle name="差_核定人数下发表 2" xfId="1990"/>
    <cellStyle name="60% - 强调文字颜色 1 2" xfId="1991"/>
    <cellStyle name="_副本2009年国税总分机构 2" xfId="1992"/>
    <cellStyle name="小数 2 3 2 3" xfId="1993"/>
    <cellStyle name="好_青海 缺口县区测算(地方填报) 2" xfId="1994"/>
    <cellStyle name="表标题 4 2 2" xfId="1995"/>
    <cellStyle name="_12.14-人代会报告附表_义县" xfId="1996"/>
    <cellStyle name="强调文字颜色 3 3 6 2" xfId="1997"/>
    <cellStyle name="_ET_STYLE_NoName_00__元旦加班表（李一娇提供）" xfId="1998"/>
    <cellStyle name="好_教育(按照总人口测算）—20080416_县市旗测算-新科目（含人口规模效应）_义县" xfId="1999"/>
    <cellStyle name="_11个月" xfId="2000"/>
    <cellStyle name="好_自行调整差异系数顺序 2" xfId="2001"/>
    <cellStyle name="Input [yellow] 2 2 3" xfId="2002"/>
    <cellStyle name="强调文字颜色 2 2 3 2" xfId="2003"/>
    <cellStyle name="20% - 强调文字颜色 2 3" xfId="2004"/>
    <cellStyle name="好_教育(按照总人口测算）—20080416_不含人员经费系数_上报抚顺市2015.12.29-2016年预算相关报表" xfId="2005"/>
    <cellStyle name="_08政法处部门专项（正确稿分类）含结转项目" xfId="2006"/>
    <cellStyle name="_部门预算需求20071207郭立新_上报抚顺市2015.12.29-2016年预算相关报表 2" xfId="2007"/>
    <cellStyle name="20% - 强调文字颜色 4 2 3 2" xfId="2008"/>
    <cellStyle name="_综合专项资金（报预算）_沈阳_2016年元旦加班表（发县区）改后" xfId="2009"/>
    <cellStyle name="强调文字颜色 5 3 6" xfId="2010"/>
    <cellStyle name="差_县区合并测算20080421_不含人员经费系数" xfId="2011"/>
    <cellStyle name="_2008年分管部门财力需求情况第三次测算" xfId="2012"/>
    <cellStyle name="_08教科文处专项汇总专项总表" xfId="2013"/>
    <cellStyle name="好_文体广播事业(按照总人口测算）—20080416_县市旗测算-新科目（含人口规模效应）_义县" xfId="2014"/>
    <cellStyle name="数字 2 2 2 2 2" xfId="2015"/>
    <cellStyle name="_（2007 12 3）按专项分类编制2008年养老保险中心部门预算(定稿） 38" xfId="2016"/>
    <cellStyle name="_（2007 12 3）按专项分类编制2008年养老保险中心部门预算(定稿） 43" xfId="2017"/>
    <cellStyle name="好_县区合并测算20080423(按照各省比重）_民生政策最低支出需求_上报抚顺市2015.12.29-2016年预算相关报表" xfId="2018"/>
    <cellStyle name="Input [yellow] 3 2 2" xfId="2019"/>
    <cellStyle name="_2008年分管部门财力需求情况第三次测算_沈阳" xfId="2020"/>
    <cellStyle name="好_2006年22湖南 2" xfId="2021"/>
    <cellStyle name="好_2006年30云南" xfId="2022"/>
    <cellStyle name="Input [yellow] 3 2" xfId="2023"/>
    <cellStyle name="_ET_STYLE_NoName_00__2017年人代会草案国库2 2" xfId="2024"/>
    <cellStyle name="_（2007 12 3）按专项分类编制2008年养老保险中心部门预算(定稿）_沈阳_2016年元旦加班表（发县区）改后" xfId="2025"/>
    <cellStyle name="标题 1 2" xfId="2026"/>
    <cellStyle name="常规 45 7 2" xfId="2027"/>
    <cellStyle name="_各市加班表-支出 2" xfId="2028"/>
    <cellStyle name="_（2007 12 3）按专项分类编制2008年养老保险中心部门预算(定稿）_沈阳 2" xfId="2029"/>
    <cellStyle name="_2011年计划本子自制" xfId="2030"/>
    <cellStyle name="小数 2 3 2" xfId="2031"/>
    <cellStyle name="百分比 4 2" xfId="2032"/>
    <cellStyle name="_2008年分管部门财力需求情况第三次测算_沈阳_上报抚顺市2015.12.29-2016年预算相关报表" xfId="2033"/>
    <cellStyle name="好_教育(按照总人口测算）—20080416_县市旗测算-新科目（含人口规模效应）" xfId="2034"/>
    <cellStyle name="_汇总表5%还原(20080130_2016年元旦加班表（发县区）改后" xfId="2035"/>
    <cellStyle name="好_分县成本差异系数_民生政策最低支出需求_义县" xfId="2036"/>
    <cellStyle name="_Book1 2" xfId="2037"/>
    <cellStyle name="差_县市旗测算-新科目（20080627）_民生政策最低支出需求_义县" xfId="2038"/>
    <cellStyle name="常规 5 3 3" xfId="2039"/>
    <cellStyle name="Dollar (zero dec) 4" xfId="2040"/>
    <cellStyle name="差_市辖区测算20080510_民生政策最低支出需求_上报抚顺市2015.12.29-2016年预算相关报表" xfId="2041"/>
    <cellStyle name="_08政法处部门专项（第四稿）报预算" xfId="2042"/>
    <cellStyle name="强调文字颜色 2 3 4" xfId="2043"/>
    <cellStyle name="40% - 强调文字颜色 2 2 3" xfId="2044"/>
    <cellStyle name="Input [yellow] 2 4" xfId="2045"/>
    <cellStyle name="好_汇总表4" xfId="2046"/>
    <cellStyle name="检查单元格 3 6 2" xfId="2047"/>
    <cellStyle name="差_M01-2(州市补助收入) 2" xfId="2048"/>
    <cellStyle name="_（2007 12 3）按专项分类编制2008年养老保险中心部门预算(定稿）_2016年元旦加班表（发县区）改后 2" xfId="2049"/>
    <cellStyle name="强调 3" xfId="2050"/>
    <cellStyle name="好_县区合并测算20080423(按照各省比重）_县市旗测算-新科目（含人口规模效应）_义县" xfId="2051"/>
    <cellStyle name="40% - 强调文字颜色 5 2 3" xfId="2052"/>
    <cellStyle name="好 2 3 3" xfId="2053"/>
    <cellStyle name="_农业处填报12.9_沈阳_2016年元旦加班表（发县区）改后" xfId="2054"/>
    <cellStyle name="注释 2 2 3" xfId="2055"/>
    <cellStyle name="好_03昭通_义县" xfId="2056"/>
    <cellStyle name="_（2007 12 3）按专项分类编制2008年养老保险中心部门预算(定稿）_2016年元旦加班表（发县区）改后" xfId="2057"/>
    <cellStyle name="好_财政供养人员_义县" xfId="2058"/>
    <cellStyle name="S5" xfId="2059"/>
    <cellStyle name="输入 3 5" xfId="2060"/>
    <cellStyle name="常规 24 2" xfId="2061"/>
    <cellStyle name="常规 19 2" xfId="2062"/>
    <cellStyle name="60% - 强调文字颜色 4 3 6 2" xfId="2063"/>
    <cellStyle name="差_2008年一般预算支出预计_义县" xfId="2064"/>
    <cellStyle name="检查单元格 3 5 2" xfId="2065"/>
    <cellStyle name="S4" xfId="2066"/>
    <cellStyle name="输入 3 4" xfId="2067"/>
    <cellStyle name="好_08_上报抚顺市2015.12.29-2016年预算相关报表" xfId="2068"/>
    <cellStyle name="差_05杨杖子 2" xfId="2069"/>
    <cellStyle name="差_33甘肃" xfId="2070"/>
    <cellStyle name="好_城建部门 2" xfId="2071"/>
    <cellStyle name="强调文字颜色 6 3 4 2 2" xfId="2072"/>
    <cellStyle name="_（2007 12 3）按专项分类编制2008年养老保险中心部门预算(定稿） 6" xfId="2073"/>
    <cellStyle name="Total" xfId="2074"/>
    <cellStyle name="好_农林水和城市维护标准支出20080505－县区合计_不含人员经费系数" xfId="2075"/>
    <cellStyle name="好_卫生(按照总人口测算）—20080416 2" xfId="2076"/>
    <cellStyle name="差_02绥中" xfId="2077"/>
    <cellStyle name="强调文字颜色 2 2 4" xfId="2078"/>
    <cellStyle name="_(081201原稿)政府大专项_上报抚顺市2015.12.29-2016年预算相关报表 2" xfId="2079"/>
    <cellStyle name="差_行政（人员）_义县" xfId="2080"/>
    <cellStyle name="20% - 强调文字颜色 1 3 5" xfId="2081"/>
    <cellStyle name="常规 43 3 2 2" xfId="2082"/>
    <cellStyle name="好_（省格式）01兴城" xfId="2083"/>
    <cellStyle name="常规 40" xfId="2084"/>
    <cellStyle name="常规 35" xfId="2085"/>
    <cellStyle name="20% - 强调文字颜色 2 3 2" xfId="2086"/>
    <cellStyle name="强调文字颜色 2 2 3 2 2" xfId="2087"/>
    <cellStyle name="差_卫生部门_义县" xfId="2088"/>
    <cellStyle name="20% - 强调文字颜色 3 3 3" xfId="2089"/>
    <cellStyle name="差_行政（人员）_民生政策最低支出需求 2" xfId="2090"/>
    <cellStyle name="_（2007 12 3）按专项分类编制2008年养老保险中心部门预算(定稿） 57" xfId="2091"/>
    <cellStyle name="_（2007 12 3）按专项分类编制2008年养老保险中心部门预算(定稿） 62" xfId="2092"/>
    <cellStyle name="60% - 强调文字颜色 6 2 3 2" xfId="2093"/>
    <cellStyle name="好_文体广播事业(按照总人口测算）—20080416_上报抚顺市2015.12.29-2016年预算相关报表" xfId="2094"/>
    <cellStyle name="差_成本差异系数（含人口规模）_上报抚顺市2015.12.29-2016年预算相关报表" xfId="2095"/>
    <cellStyle name="计算 2 3" xfId="2096"/>
    <cellStyle name="20% - 强调文字颜色 1 3 4" xfId="2097"/>
    <cellStyle name="差_04连山 2" xfId="2098"/>
    <cellStyle name="差_功能对经济_上报抚顺市2015.12.29-2016年预算相关报表" xfId="2099"/>
    <cellStyle name="好_卫生(按照总人口测算）—20080416_县市旗测算-新科目（含人口规模效应） 2" xfId="2100"/>
    <cellStyle name="差_2006年30云南_上报抚顺市2015.12.29-2016年预算相关报表" xfId="2101"/>
    <cellStyle name="_2007年全年部分城市收支情况比较表" xfId="2102"/>
    <cellStyle name="汇总 3 5 2" xfId="2103"/>
    <cellStyle name="好_2017年人代会草案国库1 3 2" xfId="2104"/>
    <cellStyle name="_附表表样（政法处）_沈阳_上报抚顺市2015.12.29-2016年预算相关报表" xfId="2105"/>
    <cellStyle name="20% - 强调文字颜色 5 3" xfId="2106"/>
    <cellStyle name="S24" xfId="2107"/>
    <cellStyle name="S19" xfId="2108"/>
    <cellStyle name="Input [yellow] 3 3" xfId="2109"/>
    <cellStyle name="好_缺口县区测算(按核定人数)_义县" xfId="2110"/>
    <cellStyle name="强调文字颜色 5 3 4 2 2" xfId="2111"/>
    <cellStyle name="好_缺口县区测算_上报抚顺市2015.12.29-2016年预算相关报表" xfId="2112"/>
    <cellStyle name="常规 9 2" xfId="2113"/>
    <cellStyle name="40% - 强调文字颜色 1 3" xfId="2114"/>
    <cellStyle name="差_04连山_义县" xfId="2115"/>
    <cellStyle name="好_530629_2006年县级财政报表附表_上报抚顺市2015.12.29-2016年预算相关报表" xfId="2116"/>
    <cellStyle name="60% - 强调文字颜色 3 3 6 2" xfId="2117"/>
    <cellStyle name="好_河南 缺口县区测算(地方填报)_义县" xfId="2118"/>
    <cellStyle name="差_2006年全省财力计算表（中央、决算）_上报抚顺市2015.12.29-2016年预算相关报表" xfId="2119"/>
    <cellStyle name="强调文字颜色 4 2 3 3" xfId="2120"/>
    <cellStyle name="_（2007 12 3）按专项分类编制2008年养老保险中心部门预算(定稿）_上报抚顺市2015.12.29-2016年预算相关报表" xfId="2121"/>
    <cellStyle name="_2007年市本级政府专项资金支出完成情况统计表(最后)_沈阳_2016年元旦加班表（发县区）改后 2" xfId="2122"/>
    <cellStyle name="好_2006年全省财力计算表（中央、决算） 2" xfId="2123"/>
    <cellStyle name="表标题 2 4 3" xfId="2124"/>
    <cellStyle name="差_02绥中_上报抚顺市2015.12.29-2016年预算相关报表" xfId="2125"/>
    <cellStyle name="注释 2 4 2 2" xfId="2126"/>
    <cellStyle name="20% - 强调文字颜色 5 2 3" xfId="2127"/>
    <cellStyle name="强调文字颜色 6 3 4 2" xfId="2128"/>
    <cellStyle name="常规 43 3" xfId="2129"/>
    <cellStyle name="好_县市旗测算-新科目（20080627）_县市旗测算-新科目（含人口规模效应）_义县" xfId="2130"/>
    <cellStyle name="_2008年分管部门财力需求情况第三次测算_沈阳_2016年元旦加班表（发县区）改后 2" xfId="2131"/>
    <cellStyle name="标题 2 3" xfId="2132"/>
    <cellStyle name="常规_各市加班表-支出" xfId="2133"/>
    <cellStyle name="标题 1 3 2" xfId="2134"/>
    <cellStyle name="差_危改资金测算_义县" xfId="2135"/>
    <cellStyle name="差_12滨州_上报抚顺市2015.12.29-2016年预算相关报表" xfId="2136"/>
    <cellStyle name="_（2007 12 3）按专项分类编制2008年养老保险中心部门预算(定稿） 25" xfId="2137"/>
    <cellStyle name="_（2007 12 3）按专项分类编制2008年养老保险中心部门预算(定稿） 30" xfId="2138"/>
    <cellStyle name="20% - 强调文字颜色 6 3 4 2" xfId="2139"/>
    <cellStyle name="差_市辖区测算-新科目（20080626）_不含人员经费系数 2" xfId="2140"/>
    <cellStyle name="好_总人口 2" xfId="2141"/>
    <cellStyle name="链接单元格 2" xfId="2142"/>
    <cellStyle name="20% - 强调文字颜色 6 3 5 2" xfId="2143"/>
    <cellStyle name="差_汇总" xfId="2144"/>
    <cellStyle name="no dec" xfId="2145"/>
    <cellStyle name="20% - 强调文字颜色 6 3 3" xfId="2146"/>
    <cellStyle name="40% - 强调文字颜色 1 3 4 2" xfId="2147"/>
    <cellStyle name="60% - 强调文字颜色 5 3 4 2" xfId="2148"/>
    <cellStyle name="_市本级部门项目支出需求及预算安排情况表_上报抚顺市2015.12.29-2016年预算相关报表" xfId="2149"/>
    <cellStyle name="差_03_义县" xfId="2150"/>
    <cellStyle name="60% - 强调文字颜色 6 2 3 2 2" xfId="2151"/>
    <cellStyle name="_表7_沈阳_2016年元旦加班表（发县区）改后" xfId="2152"/>
    <cellStyle name="差_20河南_义县" xfId="2153"/>
    <cellStyle name="差_检验表（调整后）_义县 2" xfId="2154"/>
    <cellStyle name="20% - 强调文字颜色 3 2 3 3" xfId="2155"/>
    <cellStyle name="_2008年总分机构基本情况表（定稿)_沈阳 2" xfId="2156"/>
    <cellStyle name="差_卫生(按照总人口测算）—20080416_不含人员经费系数_上报抚顺市2015.12.29-2016年预算相关报表" xfId="2157"/>
    <cellStyle name="_(081201原稿)政府大专项_2016年元旦加班表（发县区）改后 2" xfId="2158"/>
    <cellStyle name="差_行政(燃修费)_义县" xfId="2159"/>
    <cellStyle name="常规 46 2" xfId="2160"/>
    <cellStyle name="40% - 强调文字颜色 4 3 4 3" xfId="2161"/>
    <cellStyle name="好_分县成本差异系数_不含人员经费系数_义县" xfId="2162"/>
    <cellStyle name="20% - 强调文字颜色 4 3 3" xfId="2163"/>
    <cellStyle name="差_03建昌 2" xfId="2164"/>
    <cellStyle name="差_2017年人代会草案国库1" xfId="2165"/>
    <cellStyle name="好_汇总表_上报抚顺市2015.12.29-2016年预算相关报表" xfId="2166"/>
    <cellStyle name="差_缺口县区测算（11.13）" xfId="2167"/>
    <cellStyle name="常规 8 2" xfId="2168"/>
    <cellStyle name="_ET_STYLE_NoName_00__2017年人代会草案国库2" xfId="2169"/>
    <cellStyle name="差_04连山" xfId="2170"/>
    <cellStyle name="好_30云南_1_义县" xfId="2171"/>
    <cellStyle name="差_02绥中 2" xfId="2172"/>
    <cellStyle name="千位[0]_(人代会用)" xfId="2173"/>
    <cellStyle name="强调文字颜色 2 2 4 2" xfId="2174"/>
    <cellStyle name="20% - 强调文字颜色 3 3" xfId="2175"/>
    <cellStyle name="Input [yellow] 3 2 2 2" xfId="2176"/>
    <cellStyle name="警告文本 3 3" xfId="2177"/>
    <cellStyle name="好_农林水和城市维护标准支出20080505－县区合计 2" xfId="2178"/>
    <cellStyle name="计算 3 7" xfId="2179"/>
    <cellStyle name="_norma1_4月表" xfId="2180"/>
    <cellStyle name="20% - 强调文字颜色 5 3 5 2" xfId="2181"/>
    <cellStyle name="检查单元格 3 3" xfId="2182"/>
    <cellStyle name="_表7_沈阳_上报抚顺市2015.12.29-2016年预算相关报表" xfId="2183"/>
    <cellStyle name="差_支出（当年财力）" xfId="2184"/>
    <cellStyle name="计算 3 9 3" xfId="2185"/>
    <cellStyle name="Percent [2]" xfId="2186"/>
    <cellStyle name="差_教育(按照总人口测算）—20080416" xfId="2187"/>
    <cellStyle name="_2007年市本级政府专项资金支出完成情况统计表(最后) 2" xfId="2188"/>
    <cellStyle name="差_02" xfId="2189"/>
    <cellStyle name="Accent2" xfId="2190"/>
    <cellStyle name="强调文字颜色 5 2 2" xfId="2191"/>
    <cellStyle name="Header1" xfId="2192"/>
    <cellStyle name="常规_省本级2004年快报及2005年预算（平衡部分） 2" xfId="2193"/>
    <cellStyle name="_附表表样（政法处）_上报抚顺市2015.12.29-2016年预算相关报表" xfId="2194"/>
    <cellStyle name="_部门预算需求20071207郭立新_沈阳_上报抚顺市2015.12.29-2016年预算相关报表 2" xfId="2195"/>
    <cellStyle name="_2008年总分机构基本情况表（定稿)_2016年元旦加班表（发县区）改后" xfId="2196"/>
    <cellStyle name="常规 43 7 4" xfId="2197"/>
    <cellStyle name="_大型活动_沈阳_2016年元旦加班表（发县区）改后 2" xfId="2198"/>
    <cellStyle name="注释 2" xfId="2199"/>
    <cellStyle name="60% - 强调文字颜色 2 3 2" xfId="2200"/>
    <cellStyle name="40% - 强调文字颜色 4 2 3" xfId="2201"/>
    <cellStyle name="差_河南 缺口县区测算(地方填报白) 2" xfId="2202"/>
    <cellStyle name="好_危改资金测算_义县" xfId="2203"/>
    <cellStyle name="_2007年市本级政府专项资金支出完成情况统计表(最后)" xfId="2204"/>
    <cellStyle name="好_河南 缺口县区测算(地方填报)_上报抚顺市2015.12.29-2016年预算相关报表" xfId="2205"/>
    <cellStyle name="样式 1 2" xfId="2206"/>
    <cellStyle name="40% - 强调文字颜色 6 3 4 2" xfId="2207"/>
    <cellStyle name="_ET_STYLE_NoName_00_ 2 3" xfId="2208"/>
    <cellStyle name="_附表表样（政法处）_沈阳_上报抚顺市2015.12.29-2016年预算相关报表 2" xfId="2209"/>
    <cellStyle name="_大型活动_上报抚顺市2015.12.29-2016年预算相关报表 2" xfId="2210"/>
    <cellStyle name="差_县市旗测算-新科目（20080627）_民生政策最低支出需求" xfId="2211"/>
    <cellStyle name="Currency [0]" xfId="2212"/>
    <cellStyle name="_附表表样（政法处）" xfId="2213"/>
    <cellStyle name="好_08龙港_义县" xfId="2214"/>
    <cellStyle name="输入 3 4 2 2" xfId="2215"/>
    <cellStyle name="注释 2 6 3" xfId="2216"/>
    <cellStyle name="标题 2 3 3 2" xfId="2217"/>
    <cellStyle name="未定义" xfId="2218"/>
    <cellStyle name="差_测算结果_上报抚顺市2015.12.29-2016年预算相关报表" xfId="2219"/>
    <cellStyle name="_2007年市本级政府专项资金支出完成情况统计表(最后)_沈阳_上报抚顺市2015.12.29-2016年预算相关报表 2" xfId="2220"/>
    <cellStyle name="HEADING1" xfId="2221"/>
    <cellStyle name="S19 2" xfId="2222"/>
    <cellStyle name="S24 2" xfId="2223"/>
    <cellStyle name="20% - 强调文字颜色 5 3 2" xfId="2224"/>
    <cellStyle name="_Book1_2016年元旦加班表（发县区）改后" xfId="2225"/>
    <cellStyle name="千位分隔 2 4" xfId="2226"/>
    <cellStyle name="差_27重庆_义县" xfId="2227"/>
    <cellStyle name="Input [yellow]" xfId="2228"/>
    <cellStyle name="20% - 强调文字颜色 5 2 3 3" xfId="2229"/>
    <cellStyle name="好_核定人数下发表_上报抚顺市2015.12.29-2016年预算相关报表" xfId="2230"/>
    <cellStyle name="S25 2" xfId="2231"/>
    <cellStyle name="差_市辖区测算20080510_上报抚顺市2015.12.29-2016年预算相关报表" xfId="2232"/>
    <cellStyle name="差_文体广播部门_义县" xfId="2233"/>
    <cellStyle name="好_汇总表4_上报抚顺市2015.12.29-2016年预算相关报表" xfId="2234"/>
    <cellStyle name="Input [yellow] 2 2 2 2" xfId="2235"/>
    <cellStyle name="差_青海 缺口县区测算(地方填报) 2" xfId="2236"/>
    <cellStyle name="60% - 强调文字颜色 5 3 5" xfId="2237"/>
    <cellStyle name="好_28四川_义县" xfId="2238"/>
    <cellStyle name="_norma1_2007年06月份执行分析表(7.2)" xfId="2239"/>
    <cellStyle name="计算 2 5 2 2 2" xfId="2240"/>
    <cellStyle name="_（2007 12 3）按专项分类编制2008年养老保险中心部门预算(定稿） 16" xfId="2241"/>
    <cellStyle name="_（2007 12 3）按专项分类编制2008年养老保险中心部门预算(定稿） 21" xfId="2242"/>
    <cellStyle name="好_检验表（调整后）_上报抚顺市2015.12.29-2016年预算相关报表" xfId="2243"/>
    <cellStyle name="好_分析缺口率_上报抚顺市2015.12.29-2016年预算相关报表" xfId="2244"/>
    <cellStyle name="Accent3 - 20%" xfId="2245"/>
    <cellStyle name="百分比 3 2 2" xfId="2246"/>
    <cellStyle name="20% - 强调文字颜色 4 2 3 3" xfId="2247"/>
    <cellStyle name="20% - 强调文字颜色 5 3 3" xfId="2248"/>
    <cellStyle name="小数 2 3" xfId="2249"/>
    <cellStyle name="_ET_STYLE_NoName_00_ 2 3 3" xfId="2250"/>
    <cellStyle name="_norma1_2006年1月份税收收入分类型汇总表" xfId="2251"/>
    <cellStyle name="差_2006年28四川" xfId="2252"/>
    <cellStyle name="标题 3 3 3" xfId="2253"/>
    <cellStyle name="20% - 强调文字颜色 5 2 4" xfId="2254"/>
    <cellStyle name="好_Book1" xfId="2255"/>
    <cellStyle name="_（2007 12 3）按专项分类编制2008年养老保险中心部门预算(定稿） 15" xfId="2256"/>
    <cellStyle name="_（2007 12 3）按专项分类编制2008年养老保险中心部门预算(定稿） 20" xfId="2257"/>
    <cellStyle name="标题 6" xfId="2258"/>
    <cellStyle name="差_汇总表" xfId="2259"/>
    <cellStyle name="_（2007 12 3）按专项分类编制2008年养老保险中心部门预算(定稿） (2)_沈阳_2016年元旦加班表（发县区）改后" xfId="2260"/>
    <cellStyle name="好_530629_2006年县级财政报表附表_义县" xfId="2261"/>
    <cellStyle name="差_人员工资和公用经费_义县" xfId="2262"/>
    <cellStyle name="20% - 强调文字颜色 3 3 4" xfId="2263"/>
    <cellStyle name="差_县区合并测算20080423(按照各省比重）_不含人员经费系数_上报抚顺市2015.12.29-2016年预算相关报表" xfId="2264"/>
    <cellStyle name="常规 6" xfId="2265"/>
    <cellStyle name="_2011年01月份执行分析表" xfId="2266"/>
    <cellStyle name="好_教育(按照总人口测算）—20080416_民生政策最低支出需求 2" xfId="2267"/>
    <cellStyle name="_部门预算需求20071207郭立新_沈阳 2" xfId="2268"/>
    <cellStyle name="差_教育(按照总人口测算）—20080416_义县" xfId="2269"/>
    <cellStyle name="好_第一部分：综合全_义县 2" xfId="2270"/>
    <cellStyle name="数字 6" xfId="2271"/>
    <cellStyle name="_农业处填报12.9_上报抚顺市2015.12.29-2016年预算相关报表" xfId="2272"/>
    <cellStyle name="输入 3 2 2" xfId="2273"/>
    <cellStyle name="好_测算结果汇总" xfId="2274"/>
    <cellStyle name="烹拳 [0]_ +Foil &amp; -FOIL &amp; PAPER" xfId="2275"/>
    <cellStyle name="好_2007年一般预算支出剔除 2" xfId="2276"/>
    <cellStyle name="_2007年11月加班（市长汇报） (2)_2016年元旦加班表（发县区）改后" xfId="2277"/>
    <cellStyle name="千位分隔 2 4 2" xfId="2278"/>
    <cellStyle name="Input [yellow] 2" xfId="2279"/>
    <cellStyle name="好_民生政策最低支出需求_义县" xfId="2280"/>
    <cellStyle name="_Book1_2016年元旦加班表（发县区）改后 2" xfId="2281"/>
    <cellStyle name="差_2017年人代会草案国库1 2 3 2" xfId="2282"/>
    <cellStyle name="好_11大理" xfId="2283"/>
    <cellStyle name="链接单元格 3 3 2" xfId="2284"/>
    <cellStyle name="百分比 3 3 2" xfId="2285"/>
    <cellStyle name="20% - 强调文字颜色 4 3 2" xfId="2286"/>
    <cellStyle name="好_一般预算平衡表_上报抚顺市2015.12.29-2016年预算相关报表" xfId="2287"/>
    <cellStyle name="差_2006年28四川_义县" xfId="2288"/>
    <cellStyle name="Input [yellow] 2 3 2" xfId="2289"/>
    <cellStyle name="差_云南 缺口县区测算(地方填报) 2" xfId="2290"/>
    <cellStyle name="_（2007 12 3）按专项分类编制2008年养老保险中心部门预算(定稿） 2" xfId="2291"/>
    <cellStyle name="差_2006年全省财力计算表（中央、决算） 2" xfId="2292"/>
    <cellStyle name="输出 3 7 3" xfId="2293"/>
    <cellStyle name="好_09" xfId="2294"/>
    <cellStyle name="差_00省级(打印)_上报抚顺市2015.12.29-2016年预算相关报表" xfId="2295"/>
    <cellStyle name="输出 2 6 3" xfId="2296"/>
    <cellStyle name="输入 2 7 3" xfId="2297"/>
    <cellStyle name="_2007年11月加班（市长汇报） (2)" xfId="2298"/>
    <cellStyle name="好_测算结果汇总_义县" xfId="2299"/>
    <cellStyle name="输出 3 4 2 2" xfId="2300"/>
    <cellStyle name="常规_（11月12日）2011年全省财政收入预算（2000亿元）" xfId="2301"/>
    <cellStyle name="S0 2 2" xfId="2302"/>
    <cellStyle name="常规 7" xfId="2303"/>
    <cellStyle name="60% - 强调文字颜色 1 2 2" xfId="2304"/>
    <cellStyle name="差_丽江汇总_上报抚顺市2015.12.29-2016年预算相关报表" xfId="2305"/>
    <cellStyle name="好_文体广播部门" xfId="2306"/>
    <cellStyle name="差_06高新_上报抚顺市2015.12.29-2016年预算相关报表" xfId="2307"/>
    <cellStyle name="好_第五部分(才淼、饶永宏）_上报抚顺市2015.12.29-2016年预算相关报表" xfId="2308"/>
    <cellStyle name="60% - 强调文字颜色 5 3 4" xfId="2309"/>
    <cellStyle name="0,0_x000d__x000a_NA_x000d__x000a_" xfId="2310"/>
    <cellStyle name="常规 44 2" xfId="2311"/>
    <cellStyle name="常规 39 2" xfId="2312"/>
    <cellStyle name="20% - 强调文字颜色 2 3 6 2" xfId="2313"/>
    <cellStyle name="_2008年总分机构基本情况表（090211) 2" xfId="2314"/>
    <cellStyle name="差_人员工资和公用经费" xfId="2315"/>
    <cellStyle name="标题 1 3 4" xfId="2316"/>
    <cellStyle name="差_教育(按照总人口测算）—20080416_不含人员经费系数_义县" xfId="2317"/>
    <cellStyle name="_（2007 12 3）按专项分类编制2008年养老保险中心部门预算(定稿） 27" xfId="2318"/>
    <cellStyle name="_（2007 12 3）按专项分类编制2008年养老保险中心部门预算(定稿） 32" xfId="2319"/>
    <cellStyle name="60% - 强调文字颜色 2 3 5" xfId="2320"/>
    <cellStyle name="_（2007 12 3）按专项分类编制2008年养老保险中心部门预算(定稿） 12" xfId="2321"/>
    <cellStyle name="好_收入" xfId="2322"/>
    <cellStyle name="差_（市格式）01兴城" xfId="2323"/>
    <cellStyle name="常规 77" xfId="2324"/>
    <cellStyle name="注释 3 5 2 2" xfId="2325"/>
    <cellStyle name="差_07 2" xfId="2326"/>
    <cellStyle name="强调文字颜色 4 3 4 2" xfId="2327"/>
    <cellStyle name="_绝密材料（2003）2" xfId="2328"/>
    <cellStyle name="_（2007 12 3）按专项分类编制2008年养老保险中心部门预算(定稿） 41" xfId="2329"/>
    <cellStyle name="_（2007 12 3）按专项分类编制2008年养老保险中心部门预算(定稿） 36" xfId="2330"/>
    <cellStyle name="差_教育(按照总人口测算）—20080416_不含人员经费系数_上报抚顺市2015.12.29-2016年预算相关报表" xfId="2331"/>
    <cellStyle name="好_缺口县区测算(按2007支出增长25%测算)" xfId="2332"/>
    <cellStyle name="Calc Currency (0)" xfId="2333"/>
    <cellStyle name="40% - 强调文字颜色 6 3 2 2" xfId="2334"/>
    <cellStyle name="差_2007一般预算支出口径剔除表_上报抚顺市2015.12.29-2016年预算相关报表" xfId="2335"/>
    <cellStyle name="好 3 4 2 2" xfId="2336"/>
    <cellStyle name="适中 3 4 3" xfId="2337"/>
    <cellStyle name="_大型活动" xfId="2338"/>
    <cellStyle name="好_一般预算支出口径剔除表_义县" xfId="2339"/>
    <cellStyle name="Header2 2 2 2 2" xfId="2340"/>
    <cellStyle name="差_1" xfId="2341"/>
    <cellStyle name="_2002-2005年省对市补助情况表(最后)" xfId="2342"/>
    <cellStyle name="_（2007 12 3）按专项分类编制2008年养老保险中心部门预算(定稿） 14" xfId="2343"/>
    <cellStyle name="好_14安徽" xfId="2344"/>
    <cellStyle name="差_检验表（调整后）" xfId="2345"/>
    <cellStyle name="差_2008年支出核定 2" xfId="2346"/>
    <cellStyle name="差_收入 2" xfId="2347"/>
    <cellStyle name="差_28四川_义县" xfId="2348"/>
    <cellStyle name="_（2007 12 3）按专项分类编制2008年养老保险中心部门预算(定稿） 26" xfId="2349"/>
    <cellStyle name="_（2007 12 3）按专项分类编制2008年养老保险中心部门预算(定稿） 31" xfId="2350"/>
    <cellStyle name="_市本级部门项目支出需求及预算安排情况表" xfId="2351"/>
    <cellStyle name="60% - 强调文字颜色 2 3 4" xfId="2352"/>
    <cellStyle name="差_县区合并测算20080423(按照各省比重）_民生政策最低支出需求 2" xfId="2353"/>
    <cellStyle name="注释 3 6 2 2" xfId="2354"/>
    <cellStyle name="40% - 强调文字颜色 3 2 3 2 2" xfId="2355"/>
    <cellStyle name="_ET_STYLE_NoName_00_ 2 2" xfId="2356"/>
    <cellStyle name="好_2007年收支情况及2008年收支预计表(汇总表)_上报抚顺市2015.12.29-2016年预算相关报表" xfId="2357"/>
    <cellStyle name="_（2007 12 3）按专项分类编制2008年养老保险中心部门预算(定稿） (2)_沈阳_上报抚顺市2015.12.29-2016年预算相关报表 2" xfId="2358"/>
    <cellStyle name="差_缺口县区测算(财政部标准)_上报抚顺市2015.12.29-2016年预算相关报表" xfId="2359"/>
    <cellStyle name="60% - 强调文字颜色 5 3 6" xfId="2360"/>
    <cellStyle name="差_教育(按照总人口测算）—20080416 2" xfId="2361"/>
    <cellStyle name="输出 3 8 2 2" xfId="2362"/>
    <cellStyle name="输出 3 9" xfId="2363"/>
    <cellStyle name="_附表表样（政法处）_2016年元旦加班表（发县区）改后 2" xfId="2364"/>
    <cellStyle name="20% - 强调文字颜色 5 2 3 2" xfId="2365"/>
    <cellStyle name="百分比 2 3" xfId="2366"/>
    <cellStyle name="_元旦加班表（2015年支出） 2" xfId="2367"/>
    <cellStyle name="差_测算结果汇总" xfId="2368"/>
    <cellStyle name="差_农林水和城市维护标准支出20080505－县区合计_不含人员经费系数_上报抚顺市2015.12.29-2016年预算相关报表" xfId="2369"/>
    <cellStyle name="差_总人口_上报抚顺市2015.12.29-2016年预算相关报表" xfId="2370"/>
    <cellStyle name="差_行政（人员）_民生政策最低支出需求" xfId="2371"/>
    <cellStyle name="60% - 强调文字颜色 6 2 3" xfId="2372"/>
    <cellStyle name="好_2006年30云南 2" xfId="2373"/>
    <cellStyle name="好_2017年人代会草案国库1 2 3" xfId="2374"/>
    <cellStyle name="_ET_STYLE_NoName_00__2017年人代会草案国库2 2 2 2" xfId="2375"/>
    <cellStyle name="差_1110洱源县 2" xfId="2376"/>
    <cellStyle name="数字 2" xfId="2377"/>
    <cellStyle name="60% - 强调文字颜色 1 2 3" xfId="2378"/>
    <cellStyle name="表标题 4 3" xfId="2379"/>
    <cellStyle name="好_07南票" xfId="2380"/>
    <cellStyle name="Input [yellow] 3" xfId="2381"/>
    <cellStyle name="差_分县成本差异系数_不含人员经费系数 2" xfId="2382"/>
    <cellStyle name="差_2006年30云南_义县" xfId="2383"/>
    <cellStyle name="差_07南票_义县" xfId="2384"/>
    <cellStyle name="好_县市旗测算20080508_义县" xfId="2385"/>
    <cellStyle name="_（2007 12 3）按专项分类编制2008年养老保险中心部门预算(定稿） 4" xfId="2386"/>
    <cellStyle name="60% - 强调文字颜色 3 3 4 3" xfId="2387"/>
    <cellStyle name="计算 2 6 2" xfId="2388"/>
    <cellStyle name="表标题 2 3 2 2" xfId="2389"/>
    <cellStyle name="好_缺口县区测算（11.13）_上报抚顺市2015.12.29-2016年预算相关报表" xfId="2390"/>
    <cellStyle name="输入 2 6" xfId="2391"/>
    <cellStyle name="差_0605石屏县_上报抚顺市2015.12.29-2016年预算相关报表" xfId="2392"/>
    <cellStyle name="常规 44 3 2 3" xfId="2393"/>
    <cellStyle name="20% - 强调文字颜色 3 2 3 2" xfId="2394"/>
    <cellStyle name="_农业处填报12.9" xfId="2395"/>
    <cellStyle name="_各市加班表-支出_义县" xfId="2396"/>
    <cellStyle name="20% - 强调文字颜色 1 2 3" xfId="2397"/>
    <cellStyle name="好_核定人数下发表 2" xfId="2398"/>
    <cellStyle name="差_05_上报抚顺市2015.12.29-2016年预算相关报表" xfId="2399"/>
    <cellStyle name="输入 3 6 2 2" xfId="2400"/>
    <cellStyle name="40% - 强调文字颜色 6 2 3" xfId="2401"/>
    <cellStyle name="_（2007 12 3）按专项分类编制2008年养老保险中心部门预算(定稿） 70" xfId="2402"/>
    <cellStyle name="_（2007 12 3）按专项分类编制2008年养老保险中心部门预算(定稿） 65" xfId="2403"/>
    <cellStyle name="表标题 3 3 3" xfId="2404"/>
    <cellStyle name="好_2008年支出核定 2" xfId="2405"/>
    <cellStyle name="百分比 3 2" xfId="2406"/>
    <cellStyle name="_2007年11月加班（市长汇报） (2)_沈阳_2016年元旦加班表（发县区）改后" xfId="2407"/>
    <cellStyle name="注释 3 5" xfId="2408"/>
    <cellStyle name="40% - 强调文字颜色 3 2 2" xfId="2409"/>
    <cellStyle name="60% - 强调文字颜色 1 3" xfId="2410"/>
    <cellStyle name="差_2006年22湖南_义县" xfId="2411"/>
    <cellStyle name="输入 2 5 2 2 2" xfId="2412"/>
    <cellStyle name="好_市辖区测算-新科目（20080626）_民生政策最低支出需求 2" xfId="2413"/>
    <cellStyle name="_综合专项资金（报预算）_2016年元旦加班表（发县区）改后" xfId="2414"/>
    <cellStyle name="Accent6 - 60%" xfId="2415"/>
    <cellStyle name="好_22湖南_上报抚顺市2015.12.29-2016年预算相关报表" xfId="2416"/>
    <cellStyle name="好_12滨州_上报抚顺市2015.12.29-2016年预算相关报表" xfId="2417"/>
    <cellStyle name="差_行政(燃修费)_不含人员经费系数_上报抚顺市2015.12.29-2016年预算相关报表" xfId="2418"/>
    <cellStyle name="差_测算结果" xfId="2419"/>
    <cellStyle name="适中 2 3 3" xfId="2420"/>
    <cellStyle name="差_行政（人员）_县市旗测算-新科目（含人口规模效应） 2" xfId="2421"/>
    <cellStyle name="_综合专项资金（报预算）_上报抚顺市2015.12.29-2016年预算相关报表" xfId="2422"/>
    <cellStyle name="强调文字颜色 1 2" xfId="2423"/>
    <cellStyle name="40% - 强调文字颜色 4 2 3 2 2" xfId="2424"/>
    <cellStyle name="好_2006年28四川_上报抚顺市2015.12.29-2016年预算相关报表" xfId="2425"/>
    <cellStyle name="千位分隔 3 4 3" xfId="2426"/>
    <cellStyle name="差_人员工资和公用经费_上报抚顺市2015.12.29-2016年预算相关报表" xfId="2427"/>
    <cellStyle name="数字 2 4 2" xfId="2428"/>
    <cellStyle name="差_30云南_1" xfId="2429"/>
    <cellStyle name="40% - 强调文字颜色 4 3 4" xfId="2430"/>
    <cellStyle name="好_云南省2008年转移支付测算——州市本级考核部分及政策性测算 2" xfId="2431"/>
    <cellStyle name="_(081201原稿)政府大专项_2016年元旦加班表（发县区）改后" xfId="2432"/>
    <cellStyle name="_（2007 12 3）按专项分类编制2008年养老保险中心部门预算(定稿） 28" xfId="2433"/>
    <cellStyle name="_（2007 12 3）按专项分类编制2008年养老保险中心部门预算(定稿） 33" xfId="2434"/>
    <cellStyle name="常规 5 2 2" xfId="2435"/>
    <cellStyle name="60% - 强调文字颜色 2 3 6" xfId="2436"/>
    <cellStyle name="_2008年结算明细事项" xfId="2437"/>
    <cellStyle name="20% - 强调文字颜色 2 3 3" xfId="2438"/>
    <cellStyle name="常规 41" xfId="2439"/>
    <cellStyle name="常规 36" xfId="2440"/>
    <cellStyle name="_08经建部门专项" xfId="2441"/>
    <cellStyle name="数字 5 3" xfId="2442"/>
    <cellStyle name="差_2008年一般预算支出预计_上报抚顺市2015.12.29-2016年预算相关报表" xfId="2443"/>
    <cellStyle name="60% - 强调文字颜色 3 2 3" xfId="2444"/>
    <cellStyle name="好_市辖区测算-新科目（20080626）_县市旗测算-新科目（含人口规模效应） 2" xfId="2445"/>
    <cellStyle name="汇总 2 2 2" xfId="2446"/>
    <cellStyle name="数字 2 3 2" xfId="2447"/>
    <cellStyle name="_夏市长报表" xfId="2448"/>
    <cellStyle name="_4月表" xfId="2449"/>
    <cellStyle name="20% - 强调文字颜色 3 2 4 2" xfId="2450"/>
    <cellStyle name="20% - 强调文字颜色 5 3 5" xfId="2451"/>
    <cellStyle name="差_人员工资和公用经费3 2" xfId="2452"/>
    <cellStyle name="40% - 强调文字颜色 3 2 4 2" xfId="2453"/>
    <cellStyle name="_锦州市2015年预计及2016年预算情况表2015.9.30" xfId="2454"/>
    <cellStyle name="注释 3 7 2" xfId="2455"/>
    <cellStyle name="差_第五部分(才淼、饶永宏） 2" xfId="2456"/>
    <cellStyle name="强调文字颜色 5 2 4 2" xfId="2457"/>
    <cellStyle name="_(081201原稿)政府大专项 2" xfId="2458"/>
    <cellStyle name="好 3 4 2" xfId="2459"/>
    <cellStyle name="40% - 强调文字颜色 6 3 2" xfId="2460"/>
    <cellStyle name="输出 2 7 3" xfId="2461"/>
    <cellStyle name="_（2007 12 3）按专项分类编制2008年养老保险中心部门预算(定稿） (2)_上报抚顺市2015.12.29-2016年预算相关报表 2" xfId="2462"/>
    <cellStyle name="差_第一部分：综合全_义县 2" xfId="2463"/>
    <cellStyle name="检查单元格 3 2 2" xfId="2464"/>
    <cellStyle name="60% - 强调文字颜色 5 3 3" xfId="2465"/>
    <cellStyle name="好_2017年人代会草案国库2 3 2" xfId="2466"/>
    <cellStyle name="_部门预算需求20071207郭立新_沈阳_2016年元旦加班表（发县区）改后" xfId="2467"/>
    <cellStyle name="计算 3 2 3" xfId="2468"/>
    <cellStyle name="_（2007 12 3）按专项分类编制2008年养老保险中心部门预算(定稿） 50" xfId="2469"/>
    <cellStyle name="_（2007 12 3）按专项分类编制2008年养老保险中心部门预算(定稿） 45" xfId="2470"/>
    <cellStyle name="好_来源表" xfId="2471"/>
    <cellStyle name="差_城建部门" xfId="2472"/>
    <cellStyle name="适中 3 4" xfId="2473"/>
    <cellStyle name="20% - 强调文字颜色 2 2 4" xfId="2474"/>
    <cellStyle name="好_教育(按照总人口测算）—20080416_不含人员经费系数_义县" xfId="2475"/>
    <cellStyle name="差_河南 缺口县区测算(地方填报)" xfId="2476"/>
    <cellStyle name="_norma1" xfId="2477"/>
    <cellStyle name="_汇总表5%还原(20080130_2016年元旦加班表（发县区）改后 2" xfId="2478"/>
    <cellStyle name="差_分析缺口率 2" xfId="2479"/>
    <cellStyle name="差_卫生(按照总人口测算）—20080416_县市旗测算-新科目（含人口规模效应）" xfId="2480"/>
    <cellStyle name="好_2007一般预算支出口径剔除表 2" xfId="2481"/>
    <cellStyle name="差_丽江汇总_义县" xfId="2482"/>
    <cellStyle name="20% - 强调文字颜色 1 2 4 2" xfId="2483"/>
    <cellStyle name="好_分县成本差异系数_不含人员经费系数" xfId="2484"/>
    <cellStyle name="_市本级部门项目支出需求及预算安排情况表_2016年元旦加班表（发县区）改后" xfId="2485"/>
    <cellStyle name="S6 2" xfId="2486"/>
    <cellStyle name="好_成本差异系数_义县" xfId="2487"/>
    <cellStyle name="_汇总表5%还原(20080130_沈阳" xfId="2488"/>
    <cellStyle name="好_其他部门(按照总人口测算）—20080416_不含人员经费系数_义县" xfId="2489"/>
    <cellStyle name="注释 2 6 2 2" xfId="2490"/>
    <cellStyle name="差_第五部分(才淼、饶永宏）_上报抚顺市2015.12.29-2016年预算相关报表" xfId="2491"/>
    <cellStyle name="检查单元格 3" xfId="2492"/>
    <cellStyle name="_(081201原稿)政府大专项_沈阳_2016年元旦加班表（发县区）改后 2" xfId="2493"/>
    <cellStyle name="差_2017年人代会草案国库1 2" xfId="2494"/>
    <cellStyle name="链接单元格 3" xfId="2495"/>
    <cellStyle name="_2008年市本级政府专项资金支出预算安排情况统计表(最后)_沈阳" xfId="2496"/>
    <cellStyle name="汇总 2 4" xfId="2497"/>
    <cellStyle name="_省内14市02-07年一般预算收入增幅比较表" xfId="2498"/>
    <cellStyle name="差_28四川_上报抚顺市2015.12.29-2016年预算相关报表" xfId="2499"/>
    <cellStyle name="_附表表样（政法处） 2" xfId="2500"/>
    <cellStyle name="_（2007 12 3）按专项分类编制2008年养老保险中心部门预算(定稿） (2)_沈阳" xfId="2501"/>
    <cellStyle name="差_2006年全省财力计算表（中央、决算）_义县" xfId="2502"/>
    <cellStyle name="强调文字颜色 4 2 3 2" xfId="2503"/>
    <cellStyle name="好_危改资金测算 2" xfId="2504"/>
    <cellStyle name="好_20河南_义县" xfId="2505"/>
    <cellStyle name="20% - 强调文字颜色 1 2 4" xfId="2506"/>
    <cellStyle name="好_2007一般预算支出口径剔除表" xfId="2507"/>
    <cellStyle name="好 3 2" xfId="2508"/>
    <cellStyle name="好_文体广播事业(按照总人口测算）—20080416_县市旗测算-新科目（含人口规模效应） 2" xfId="2509"/>
    <cellStyle name="差_文体广播事业(按照总人口测算）—20080416_民生政策最低支出需求_上报抚顺市2015.12.29-2016年预算相关报表" xfId="2510"/>
    <cellStyle name="20% - 强调文字颜色 6 3 6" xfId="2511"/>
    <cellStyle name="好_其他部门(按照总人口测算）—20080416_不含人员经费系数" xfId="2512"/>
    <cellStyle name="好_财政供养人员 2" xfId="2513"/>
    <cellStyle name="60% - 强调文字颜色 6 2 2" xfId="2514"/>
    <cellStyle name="差_其他部门(按照总人口测算）—20080416 2" xfId="2515"/>
    <cellStyle name="_（2007 12 3）按专项分类编制2008年养老保险中心部门预算(定稿） (2) 2" xfId="2516"/>
    <cellStyle name="_(081201原稿)政府大专项_沈阳_上报抚顺市2015.12.29-2016年预算相关报表 2" xfId="2517"/>
    <cellStyle name="注释 2 7 2 2" xfId="2518"/>
    <cellStyle name="60% - 强调文字颜色 4 2 4 2" xfId="2519"/>
    <cellStyle name="注释 3 2 2" xfId="2520"/>
    <cellStyle name="差_2006年33甘肃" xfId="2521"/>
    <cellStyle name="40% - 强调文字颜色 2 3 5 2" xfId="2522"/>
    <cellStyle name="_(081201原稿)政府大专项_沈阳 2" xfId="2523"/>
    <cellStyle name="差_重点民生支出需求测算表社保（农村低保）081112_义县" xfId="2524"/>
    <cellStyle name="40% - 强调文字颜色 2 3 6 2" xfId="2525"/>
    <cellStyle name="好_县市旗测算-新科目（20080627）_民生政策最低支出需求" xfId="2526"/>
    <cellStyle name="好 2 2" xfId="2527"/>
    <cellStyle name="差_县市旗测算-新科目（20080627）_不含人员经费系数_义县" xfId="2528"/>
    <cellStyle name="_12月14日 新任务数" xfId="2529"/>
    <cellStyle name="好_缺口县区测算(按核定人数) 2" xfId="2530"/>
    <cellStyle name="差_义县" xfId="2531"/>
    <cellStyle name="_2008年总分机构基本情况表（定稿)_沈阳_上报抚顺市2015.12.29-2016年预算相关报表 2" xfId="2532"/>
    <cellStyle name="好_04连山_义县" xfId="2533"/>
    <cellStyle name="_2008年总分机构基本情况表（定稿) 2" xfId="2534"/>
    <cellStyle name="60% - 强调文字颜色 1 3 5 2" xfId="2535"/>
    <cellStyle name="差_分县成本差异系数_不含人员经费系数_义县" xfId="2536"/>
    <cellStyle name="强调文字颜色 4 2 3 2 2" xfId="2537"/>
    <cellStyle name="_x0007_" xfId="2538"/>
    <cellStyle name="好_行政(燃修费)_民生政策最低支出需求_上报抚顺市2015.12.29-2016年预算相关报表" xfId="2539"/>
    <cellStyle name="常规 25" xfId="2540"/>
    <cellStyle name="常规 30" xfId="2541"/>
    <cellStyle name="40% - 强调文字颜色 3 3 2" xfId="2542"/>
    <cellStyle name="差_缺口县区测算(按2007支出增长25%测算) 2" xfId="2543"/>
    <cellStyle name="_Book1_沈阳 2" xfId="2544"/>
    <cellStyle name="_2008年总分机构基本情况表（定稿)_沈阳_上报抚顺市2015.12.29-2016年预算相关报表" xfId="2545"/>
    <cellStyle name="差_03建昌_上报抚顺市2015.12.29-2016年预算相关报表" xfId="2546"/>
    <cellStyle name="汇总 2" xfId="2547"/>
    <cellStyle name="差_Book2 2" xfId="2548"/>
    <cellStyle name="差_县市旗测算-新科目（20080626）_民生政策最低支出需求" xfId="2549"/>
    <cellStyle name="Dollar (zero dec) 2" xfId="2550"/>
    <cellStyle name="_(081201原稿)政府大专项_上报抚顺市2015.12.29-2016年预算相关报表" xfId="2551"/>
    <cellStyle name="差_14安徽_义县" xfId="2552"/>
    <cellStyle name="差_县市旗测算-新科目（20080626）_上报抚顺市2015.12.29-2016年预算相关报表" xfId="2553"/>
    <cellStyle name="好_测算结果 2" xfId="2554"/>
    <cellStyle name="好 3" xfId="2555"/>
    <cellStyle name="标题 3 3" xfId="2556"/>
    <cellStyle name="_表7_2016年元旦加班表（发县区）改后 2" xfId="2557"/>
    <cellStyle name="好_分县成本差异系数_民生政策最低支出需求" xfId="2558"/>
    <cellStyle name="S5 2" xfId="2559"/>
    <cellStyle name="_2008年总分机构基本情况表（定稿)_沈阳_2016年元旦加班表（发县区）改后 2" xfId="2560"/>
    <cellStyle name="HEADING2" xfId="2561"/>
    <cellStyle name="差_成本差异系数 2" xfId="2562"/>
    <cellStyle name="好_09黑龙江_义县" xfId="2563"/>
    <cellStyle name="差_县市旗测算-新科目（20080627）_不含人员经费系数 2" xfId="2564"/>
    <cellStyle name="Accent3 - 40%" xfId="2565"/>
    <cellStyle name="60% - 强调文字颜色 6 3 4" xfId="2566"/>
    <cellStyle name="小数 2 2 3" xfId="2567"/>
    <cellStyle name="Input [yellow] 4 2 2" xfId="2568"/>
    <cellStyle name="好_2006年水利统计指标统计表_义县" xfId="2569"/>
    <cellStyle name="差_20河南" xfId="2570"/>
    <cellStyle name="差_县市旗测算20080508_民生政策最低支出需求_义县" xfId="2571"/>
    <cellStyle name="_（2007 12 3）按专项分类编制2008年养老保险中心部门预算(定稿） 40" xfId="2572"/>
    <cellStyle name="_（2007 12 3）按专项分类编制2008年养老保险中心部门预算(定稿） 35" xfId="2573"/>
    <cellStyle name="_2008年市本级政府专项资金支出预算安排情况统计表(最后)_2016年元旦加班表（发县区）改后" xfId="2574"/>
    <cellStyle name="标题 6 4" xfId="2575"/>
    <cellStyle name="差_县市旗测算20080508_不含人员经费系数" xfId="2576"/>
    <cellStyle name="好_河南 缺口县区测算(地方填报白)_义县" xfId="2577"/>
    <cellStyle name="Normal - Style1" xfId="2578"/>
    <cellStyle name="好_山东省民生支出标准" xfId="2579"/>
    <cellStyle name="_（2007 12 3）按专项分类编制2008年养老保险中心部门预算(定稿） 44" xfId="2580"/>
    <cellStyle name="_（2007 12 3）按专项分类编制2008年养老保险中心部门预算(定稿） 39" xfId="2581"/>
    <cellStyle name="_12.14-人代会报告附表 2" xfId="2582"/>
    <cellStyle name="Accent3_2006年33甘肃" xfId="2583"/>
    <cellStyle name="好_文体广播事业(按照总人口测算）—20080416_不含人员经费系数_义县" xfId="2584"/>
    <cellStyle name="40% - 强调文字颜色 2 3 4 2" xfId="2585"/>
    <cellStyle name="_（2007 12 3）按专项分类编制2008年养老保险中心部门预算(定稿）_沈阳_上报抚顺市2015.12.29-2016年预算相关报表 2" xfId="2586"/>
    <cellStyle name="통화 [0]_BOILER-CO1" xfId="2587"/>
    <cellStyle name="_部门预算需求20071207郭立新" xfId="2588"/>
    <cellStyle name="好_第一部分：综合全_上报抚顺市2015.12.29-2016年预算相关报表 2" xfId="2589"/>
    <cellStyle name="_ET_STYLE_NoName_00_" xfId="2590"/>
    <cellStyle name="差_其他部门(按照总人口测算）—20080416_上报抚顺市2015.12.29-2016年预算相关报表" xfId="2591"/>
    <cellStyle name="_（2007 12 3）按专项分类编制2008年养老保险中心部门预算(定稿） (2)_上报抚顺市2015.12.29-2016年预算相关报表" xfId="2592"/>
    <cellStyle name="差_第一部分：综合全_义县" xfId="2593"/>
    <cellStyle name="强调文字颜色 4 3 6 2" xfId="2594"/>
    <cellStyle name="表标题 3 2 2 3" xfId="2595"/>
    <cellStyle name="_部门预算需求20071207郭立新_沈阳_2016年元旦加班表（发县区）改后 2" xfId="2596"/>
    <cellStyle name="Input [yellow] 2 2 2 2 2" xfId="2597"/>
    <cellStyle name="20% - 强调文字颜色 4 3 5 2" xfId="2598"/>
    <cellStyle name="差 3 2 2" xfId="2599"/>
    <cellStyle name="百分比 3" xfId="2600"/>
    <cellStyle name="标题 2 3 3" xfId="2601"/>
    <cellStyle name="差_人员工资和公用经费 2" xfId="2602"/>
    <cellStyle name="Accent5" xfId="2603"/>
    <cellStyle name="40% - 强调文字颜色 4 3 4 2 2" xfId="2604"/>
    <cellStyle name="差_卫生(按照总人口测算）—20080416_不含人员经费系数_义县" xfId="2605"/>
    <cellStyle name="差_05" xfId="2606"/>
    <cellStyle name="差_市辖区测算20080510_不含人员经费系数" xfId="2607"/>
    <cellStyle name="_综合专项资金（报预算）_沈阳 2" xfId="2608"/>
    <cellStyle name="20% - 强调文字颜色 5 3 6 2" xfId="2609"/>
    <cellStyle name="差_行政(燃修费)_县市旗测算-新科目（含人口规模效应）_义县" xfId="2610"/>
    <cellStyle name="解释性文本 2 2 2" xfId="2611"/>
    <cellStyle name="好_行政（人员）_民生政策最低支出需求 2" xfId="2612"/>
    <cellStyle name="_2007年11月加班（市长汇报） (2)_沈阳" xfId="2613"/>
    <cellStyle name="_汇总表5%还原(20080130_沈阳 2" xfId="2614"/>
    <cellStyle name="数字 2 4 3" xfId="2615"/>
    <cellStyle name="差_30云南" xfId="2616"/>
    <cellStyle name="Accent5 - 20%" xfId="2617"/>
    <cellStyle name="_（2007 12 3）按专项分类编制2008年养老保险中心部门预算(定稿） 5" xfId="2618"/>
    <cellStyle name="计算 3 4 3 2" xfId="2619"/>
    <cellStyle name="20% - 强调文字颜色 2 2 3" xfId="2620"/>
    <cellStyle name="检查单元格 3 6" xfId="2621"/>
    <cellStyle name="差_M01-2(州市补助收入)" xfId="2622"/>
    <cellStyle name="_ET_STYLE_NoName_00__2017年人代会草案国库2 2 3 3" xfId="2623"/>
    <cellStyle name="输入 2 5 4" xfId="2624"/>
    <cellStyle name="60% - 强调文字颜色 3 3 5 2" xfId="2625"/>
    <cellStyle name="强调文字颜色 4 2" xfId="2626"/>
    <cellStyle name="差_功能对经济 2" xfId="2627"/>
    <cellStyle name="_2008年总分机构基本情况表（090211)_沈阳_2016年元旦加班表（发县区）改后" xfId="2628"/>
    <cellStyle name="_2007年11月加班（市长汇报） (2)_2016年元旦加班表（发县区）改后 2" xfId="2629"/>
    <cellStyle name="差_06高新_义县" xfId="2630"/>
    <cellStyle name="_综合专项资金（报预算）_2016年元旦加班表（发县区）改后 2" xfId="2631"/>
    <cellStyle name="_（2007 12 3）按专项分类编制2008年养老保险中心部门预算(定稿） 10" xfId="2632"/>
    <cellStyle name="好_市辖区测算-新科目（20080626）_县市旗测算-新科目（含人口规模效应）_上报抚顺市2015.12.29-2016年预算相关报表" xfId="2633"/>
    <cellStyle name="20% - 强调文字颜色 4 3 2 2" xfId="2634"/>
    <cellStyle name="20% - 强调文字颜色 4 3 4" xfId="2635"/>
    <cellStyle name="差_Book1_上报抚顺市2015.12.29-2016年预算相关报表" xfId="2636"/>
    <cellStyle name="好_其他部门(按照总人口测算）—20080416_县市旗测算-新科目（含人口规模效应）" xfId="2637"/>
    <cellStyle name="差_2007年收支情况及2008年收支预计表(汇总表) 2" xfId="2638"/>
    <cellStyle name="好_县市旗测算20080508_上报抚顺市2015.12.29-2016年预算相关报表" xfId="2639"/>
    <cellStyle name="好_03建昌_上报抚顺市2015.12.29-2016年预算相关报表" xfId="2640"/>
    <cellStyle name="注释 3 5 3 3" xfId="2641"/>
    <cellStyle name="输入 2 6 2 2" xfId="2642"/>
    <cellStyle name="_（2007 12 3）按专项分类编制2008年养老保险中心部门预算(定稿） 11" xfId="2643"/>
    <cellStyle name="_（2007 12 3）按专项分类编制2008年养老保险中心部门预算(定稿） 13" xfId="2644"/>
    <cellStyle name="小数 2 2 2 3" xfId="2645"/>
    <cellStyle name="Total 2 2 2" xfId="2646"/>
    <cellStyle name="表标题 3 2 2" xfId="2647"/>
    <cellStyle name="好_其他部门(按照总人口测算）—20080416_不含人员经费系数_上报抚顺市2015.12.29-2016年预算相关报表" xfId="2648"/>
    <cellStyle name="_（2007 12 3）按专项分类编制2008年养老保险中心部门预算(定稿） 23" xfId="2649"/>
    <cellStyle name="_（2007 12 3）按专项分类编制2008年养老保险中心部门预算(定稿） 18" xfId="2650"/>
    <cellStyle name="_部门预算需求20071207郭立新 2" xfId="2651"/>
    <cellStyle name="好_汇总表_义县" xfId="2652"/>
    <cellStyle name="40% - 强调文字颜色 2 2 3 3" xfId="2653"/>
    <cellStyle name="差_Book2_上报抚顺市2015.12.29-2016年预算相关报表" xfId="2654"/>
    <cellStyle name="输入 2 7 2" xfId="2655"/>
    <cellStyle name="_（2007 12 3）按专项分类编制2008年养老保险中心部门预算(定稿） (2)_沈阳_上报抚顺市2015.12.29-2016年预算相关报表" xfId="2656"/>
    <cellStyle name="_2007年11月加班（市长汇报） (2) 2" xfId="2657"/>
    <cellStyle name="_2008年总分机构基本情况表（定稿)_沈阳_2016年元旦加班表（发县区）改后" xfId="2658"/>
    <cellStyle name="_综合专项资金（报预算） 2" xfId="2659"/>
    <cellStyle name="标题 4 3 2" xfId="2660"/>
    <cellStyle name="千位分隔 4 2" xfId="2661"/>
    <cellStyle name="差_27重庆 2" xfId="2662"/>
    <cellStyle name="_2007年市本级政府专项资金支出完成情况统计表(最后)_沈阳" xfId="2663"/>
    <cellStyle name="差_农林水和城市维护标准支出20080505－县区合计_县市旗测算-新科目（含人口规模效应） 2" xfId="2664"/>
    <cellStyle name="标题 3 2 2" xfId="2665"/>
    <cellStyle name="Accent1" xfId="2666"/>
    <cellStyle name="汇总 3 3 3" xfId="2667"/>
    <cellStyle name="警告文本 3 3 2" xfId="2668"/>
    <cellStyle name="差_07南票" xfId="2669"/>
    <cellStyle name="标题 1 3 3" xfId="2670"/>
    <cellStyle name="注释 2 8" xfId="2671"/>
    <cellStyle name="_norma1_2007年上半年我市、全国、辽宁省、15城市财政收支情况表－政府全会用" xfId="2672"/>
    <cellStyle name="差_文体广播事业(按照总人口测算）—20080416_县市旗测算-新科目（含人口规模效应） 2" xfId="2673"/>
    <cellStyle name="40% - 强调文字颜色 2 2 2" xfId="2674"/>
    <cellStyle name="comma zerodec 4" xfId="2675"/>
    <cellStyle name="好_2006年34青海_上报抚顺市2015.12.29-2016年预算相关报表" xfId="2676"/>
    <cellStyle name="40% - 强调文字颜色 1 3 4" xfId="2677"/>
    <cellStyle name="差_河南 缺口县区测算(地方填报) 2" xfId="2678"/>
    <cellStyle name="_表7_沈阳" xfId="2679"/>
    <cellStyle name="好_06高新 2" xfId="2680"/>
    <cellStyle name="20% - 强调文字颜色 3 3 4 3" xfId="2681"/>
    <cellStyle name="千位分季_新建 Microsoft Excel 工作表" xfId="2682"/>
    <cellStyle name="标题 3 2" xfId="2683"/>
    <cellStyle name="差_农林水和城市维护标准支出20080505－县区合计_县市旗测算-新科目（含人口规模效应）" xfId="2684"/>
    <cellStyle name="数字 2 2 2 2" xfId="2685"/>
    <cellStyle name="40% - 强调文字颜色 6 3 3" xfId="2686"/>
    <cellStyle name="好 3 4 3" xfId="2687"/>
    <cellStyle name="_（2007 12 3）按专项分类编制2008年养老保险中心部门预算(定稿） 34" xfId="2688"/>
    <cellStyle name="_（2007 12 3）按专项分类编制2008年养老保险中心部门预算(定稿） 29" xfId="2689"/>
    <cellStyle name="好_支出（当年财力）_上报抚顺市2015.12.29-2016年预算相关报表" xfId="2690"/>
    <cellStyle name="差_07临沂" xfId="2691"/>
    <cellStyle name="_（2007 12 3）按专项分类编制2008年养老保险中心部门预算(定稿） 3" xfId="2692"/>
    <cellStyle name="60% - 强调文字颜色 3 3 4 2" xfId="2693"/>
    <cellStyle name="20% - 强调文字颜色 3 3 6" xfId="2694"/>
    <cellStyle name="_2008年总分机构基本情况表（090211)_上报抚顺市2015.12.29-2016年预算相关报表" xfId="2695"/>
    <cellStyle name="差_县区合并测算20080423(按照各省比重）" xfId="2696"/>
    <cellStyle name="20% - 强调文字颜色 6 2 3" xfId="2697"/>
    <cellStyle name="_2008年总分机构基本情况表（定稿)" xfId="2698"/>
    <cellStyle name="_（2007 12 3）按专项分类编制2008年养老保险中心部门预算(定稿） 42" xfId="2699"/>
    <cellStyle name="_（2007 12 3）按专项分类编制2008年养老保险中心部门预算(定稿） 37" xfId="2700"/>
    <cellStyle name="_2008年分管部门财力需求情况第三次测算_上报抚顺市2015.12.29-2016年预算相关报表" xfId="2701"/>
    <cellStyle name="差_行政（人员）_不含人员经费系数_义县" xfId="2702"/>
    <cellStyle name="60% - 强调文字颜色 3 3 3" xfId="2703"/>
    <cellStyle name="_（2007 12 3）按专项分类编制2008年养老保险中心部门预算(定稿） 60" xfId="2704"/>
    <cellStyle name="_（2007 12 3）按专项分类编制2008年养老保险中心部门预算(定稿） 55" xfId="2705"/>
    <cellStyle name="强调文字颜色 4 3 4 3" xfId="2706"/>
    <cellStyle name="差_30云南_1_上报抚顺市2015.12.29-2016年预算相关报表" xfId="2707"/>
    <cellStyle name="数字 4" xfId="2708"/>
    <cellStyle name="输出 3 2 2 2" xfId="2709"/>
    <cellStyle name="小数 5 2" xfId="2710"/>
    <cellStyle name="好_2008年支出调整_上报抚顺市2015.12.29-2016年预算相关报表" xfId="2711"/>
    <cellStyle name="百分比 4" xfId="2712"/>
    <cellStyle name="_大型活动_2016年元旦加班表（发县区）改后" xfId="2713"/>
    <cellStyle name="差_测算结果 2" xfId="2714"/>
    <cellStyle name="_2008年总分机构基本情况表（定稿)_2016年元旦加班表（发县区）改后 2" xfId="2715"/>
    <cellStyle name="40% - 强调文字颜色 6 3 6 2" xfId="2716"/>
    <cellStyle name="好_山东省民生支出标准 2" xfId="2717"/>
    <cellStyle name="强调文字颜色 4 2 3" xfId="2718"/>
    <cellStyle name="60% - 强调文字颜色 6 3 6 2" xfId="2719"/>
    <cellStyle name="好_30云南_1_上报抚顺市2015.12.29-2016年预算相关报表" xfId="2720"/>
    <cellStyle name="60% - 强调文字颜色 1 3 6 2" xfId="2721"/>
    <cellStyle name="好_市辖区测算20080510_县市旗测算-新科目（含人口规模效应）_上报抚顺市2015.12.29-2016年预算相关报表" xfId="2722"/>
    <cellStyle name="差_安徽 缺口县区测算(地方填报)1" xfId="2723"/>
    <cellStyle name="20% - 强调文字颜色 4 3 6 2" xfId="2724"/>
    <cellStyle name="40% - 强调文字颜色 2 3 5" xfId="2725"/>
    <cellStyle name="好_09黑龙江_上报抚顺市2015.12.29-2016年预算相关报表" xfId="2726"/>
    <cellStyle name="60% - 强调文字颜色 6 3 3" xfId="2727"/>
    <cellStyle name="小数 2 2 2" xfId="2728"/>
    <cellStyle name="差_重点民生支出需求测算表社保（农村低保）081112_上报抚顺市2015.12.29-2016年预算相关报表 2" xfId="2729"/>
    <cellStyle name="好_02绥中 2" xfId="2730"/>
    <cellStyle name="差_附表" xfId="2731"/>
    <cellStyle name="常规 10" xfId="2732"/>
    <cellStyle name="好_12滨州 2" xfId="2733"/>
    <cellStyle name="_（2007 12 3）按专项分类编制2008年养老保险中心部门预算(定稿） 54" xfId="2734"/>
    <cellStyle name="_（2007 12 3）按专项分类编制2008年养老保险中心部门预算(定稿） 49" xfId="2735"/>
    <cellStyle name="好_附表_义县" xfId="2736"/>
    <cellStyle name="Accent4 - 20%" xfId="2737"/>
    <cellStyle name="差_教育(按照总人口测算）—20080416_上报抚顺市2015.12.29-2016年预算相关报表" xfId="2738"/>
    <cellStyle name="注释 2 5 3 3" xfId="2739"/>
    <cellStyle name="差_县区合并测算20080421_县市旗测算-新科目（含人口规模效应）_义县" xfId="2740"/>
    <cellStyle name="40% - 强调文字颜色 3 3 2 2" xfId="2741"/>
    <cellStyle name="常规 25 2" xfId="2742"/>
    <cellStyle name="常规 30 2" xfId="2743"/>
    <cellStyle name="强调文字颜色 5 3" xfId="2744"/>
    <cellStyle name="常规 2 2 4 2" xfId="2745"/>
    <cellStyle name="_副本2009年国税总分机构_上报抚顺市2015.12.29-2016年预算相关报表" xfId="2746"/>
    <cellStyle name="百分比 2 2 3 3" xfId="2747"/>
    <cellStyle name="_大型活动_上报抚顺市2015.12.29-2016年预算相关报表" xfId="2748"/>
    <cellStyle name="_（2007 12 3）按专项分类编制2008年养老保险中心部门预算(定稿） (2)_沈阳 2" xfId="2749"/>
    <cellStyle name="差_民生政策最低支出需求_义县" xfId="2750"/>
    <cellStyle name="_大型活动_沈阳" xfId="2751"/>
    <cellStyle name="差_县市旗测算20080508_民生政策最低支出需求_上报抚顺市2015.12.29-2016年预算相关报表" xfId="2752"/>
    <cellStyle name="表标题 2 3 3" xfId="2753"/>
    <cellStyle name="60% - 强调文字颜色 4 2 3 3" xfId="2754"/>
    <cellStyle name="_大型活动_沈阳_上报抚顺市2015.12.29-2016年预算相关报表" xfId="2755"/>
    <cellStyle name="_大型活动_沈阳_上报抚顺市2015.12.29-2016年预算相关报表 2" xfId="2756"/>
    <cellStyle name="_（2007 12 3）按专项分类编制2008年养老保险中心部门预算(定稿） 56" xfId="2757"/>
    <cellStyle name="_（2007 12 3）按专项分类编制2008年养老保险中心部门预算(定稿） 61" xfId="2758"/>
    <cellStyle name="_2008年分管部门财力需求情况第三次测算_2016年元旦加班表（发县区）改后" xfId="2759"/>
    <cellStyle name="20% - 强调文字颜色 1 3" xfId="2760"/>
    <cellStyle name="_副本2009年国税总分机构_上报抚顺市2015.12.29-2016年预算相关报表 2" xfId="2761"/>
    <cellStyle name="S10 2" xfId="2762"/>
    <cellStyle name="S17" xfId="2763"/>
    <cellStyle name="S22" xfId="2764"/>
    <cellStyle name="差_行政(燃修费)_民生政策最低支出需求_上报抚顺市2015.12.29-2016年预算相关报表" xfId="2765"/>
    <cellStyle name="好_30云南_1" xfId="2766"/>
    <cellStyle name="_汇总表5%还原(20080130_上报抚顺市2015.12.29-2016年预算相关报表" xfId="2767"/>
    <cellStyle name="差_文体广播事业(按照总人口测算）—20080416_义县" xfId="2768"/>
    <cellStyle name="差_2006年27重庆_义县" xfId="2769"/>
    <cellStyle name="60% - 强调文字颜色 2 2 3" xfId="2770"/>
    <cellStyle name="常规 4 2 2" xfId="2771"/>
    <cellStyle name="60% - 强调文字颜色 1 3 6" xfId="2772"/>
    <cellStyle name="常规 43 2 2" xfId="2773"/>
    <cellStyle name="40% - 强调文字颜色 1 3 6 2" xfId="2774"/>
    <cellStyle name="S17 2" xfId="2775"/>
    <cellStyle name="S22 2" xfId="2776"/>
    <cellStyle name="强调文字颜色 2 3 4 2 2" xfId="2777"/>
    <cellStyle name="输出 3 11" xfId="2778"/>
    <cellStyle name="标题 1 2 2" xfId="2779"/>
    <cellStyle name="强调文字颜色 3 2 3 3" xfId="2780"/>
    <cellStyle name="小数 2 4" xfId="2781"/>
    <cellStyle name="好_30云南_1 2" xfId="2782"/>
    <cellStyle name="_汇总表5%还原(20080130_上报抚顺市2015.12.29-2016年预算相关报表 2" xfId="2783"/>
    <cellStyle name="_市本级部门项目支出需求及预算安排情况表_沈阳 2" xfId="2784"/>
    <cellStyle name="60% - 强调文字颜色 3 2 4" xfId="2785"/>
    <cellStyle name="60% - 强调文字颜色 2 2 3 2" xfId="2786"/>
    <cellStyle name="输出 3 5 2" xfId="2787"/>
    <cellStyle name="S13" xfId="2788"/>
    <cellStyle name="20% - 强调文字颜色 1 2 2" xfId="2789"/>
    <cellStyle name="差 2 3 3" xfId="2790"/>
    <cellStyle name="好_2008年一般预算支出预计_义县" xfId="2791"/>
    <cellStyle name="好_行政公检法测算_不含人员经费系数_上报抚顺市2015.12.29-2016年预算相关报表" xfId="2792"/>
    <cellStyle name="常规 7 2" xfId="2793"/>
    <cellStyle name="差 3 2" xfId="2794"/>
    <cellStyle name="差_县市旗测算-新科目（20080627）_县市旗测算-新科目（含人口规模效应）_上报抚顺市2015.12.29-2016年预算相关报表" xfId="2795"/>
    <cellStyle name="差_08_上报抚顺市2015.12.29-2016年预算相关报表" xfId="2796"/>
    <cellStyle name="强调文字颜色 2 2 3" xfId="2797"/>
    <cellStyle name="好_民生政策最低支出需求 2" xfId="2798"/>
    <cellStyle name="常规 11" xfId="2799"/>
    <cellStyle name="_计划本子自制" xfId="2800"/>
    <cellStyle name="差_其他部门(按照总人口测算）—20080416_义县" xfId="2801"/>
    <cellStyle name="表标题 2 2 2" xfId="2802"/>
    <cellStyle name="输出 3 10 2" xfId="2803"/>
    <cellStyle name="好_2017年人代会草案国库2 2 3" xfId="2804"/>
    <cellStyle name="_农业处填报12.9_2016年元旦加班表（发县区）改后 2" xfId="2805"/>
    <cellStyle name="常规 76" xfId="2806"/>
    <cellStyle name="常规 81" xfId="2807"/>
    <cellStyle name="差_0605石屏县" xfId="2808"/>
    <cellStyle name="差 3 4 2 2" xfId="2809"/>
    <cellStyle name="20% - 强调文字颜色 5 3 2 2" xfId="2810"/>
    <cellStyle name="好_gdp" xfId="2811"/>
    <cellStyle name="_农业处填报12.9_上报抚顺市2015.12.29-2016年预算相关报表 2" xfId="2812"/>
    <cellStyle name="好_市辖区测算-新科目（20080626）_民生政策最低支出需求_上报抚顺市2015.12.29-2016年预算相关报表" xfId="2813"/>
    <cellStyle name="常规 72" xfId="2814"/>
    <cellStyle name="常规 67" xfId="2815"/>
    <cellStyle name="60% - 强调文字颜色 2 3 5 2" xfId="2816"/>
    <cellStyle name="检查单元格 2 3 3" xfId="2817"/>
    <cellStyle name="_农业处填报12.9_沈阳 2" xfId="2818"/>
    <cellStyle name="20% - 强调文字颜色 3 2" xfId="2819"/>
    <cellStyle name="_ET_STYLE_NoName_00_ 2" xfId="2820"/>
    <cellStyle name="40% - 强调文字颜色 1 3 4 3" xfId="2821"/>
    <cellStyle name="好_00省级(打印)" xfId="2822"/>
    <cellStyle name="_人代会用表" xfId="2823"/>
    <cellStyle name="差_县市旗测算-新科目（20080627）_县市旗测算-新科目（含人口规模效应） 2" xfId="2824"/>
    <cellStyle name="差_行政（人员）_民生政策最低支出需求_上报抚顺市2015.12.29-2016年预算相关报表" xfId="2825"/>
    <cellStyle name="好_县市旗测算-新科目（20080626）_不含人员经费系数_义县" xfId="2826"/>
    <cellStyle name="_上半年分析附表（报李市长）" xfId="2827"/>
    <cellStyle name="好_河南 缺口县区测算(地方填报白)" xfId="2828"/>
    <cellStyle name="60% - 强调文字颜色 5 3" xfId="2829"/>
    <cellStyle name="差_05潍坊" xfId="2830"/>
    <cellStyle name="差_分县成本差异系数_民生政策最低支出需求_义县" xfId="2831"/>
    <cellStyle name="_市本级财力的明细(按24.8%)" xfId="2832"/>
    <cellStyle name="60% - 强调文字颜色 5 3 4 2 2" xfId="2833"/>
    <cellStyle name="好_附表 2" xfId="2834"/>
    <cellStyle name="40% - 强调文字颜色 2 2 3 2" xfId="2835"/>
    <cellStyle name="好_33甘肃_上报抚顺市2015.12.29-2016年预算相关报表" xfId="2836"/>
    <cellStyle name="好_县区合并测算20080421_民生政策最低支出需求" xfId="2837"/>
    <cellStyle name="好_2006年34青海 2" xfId="2838"/>
    <cellStyle name="_市本级部门项目支出需求及预算安排情况表_沈阳" xfId="2839"/>
    <cellStyle name="S1 2" xfId="2840"/>
    <cellStyle name="Accent2 - 20%" xfId="2841"/>
    <cellStyle name="_市本级部门项目支出需求及预算安排情况表_沈阳_2016年元旦加班表（发县区）改后" xfId="2842"/>
    <cellStyle name="_市本级部门项目支出需求及预算安排情况表_沈阳_上报抚顺市2015.12.29-2016年预算相关报表" xfId="2843"/>
    <cellStyle name="_元旦加班表（2015年支出）" xfId="2844"/>
    <cellStyle name="好_04连山_上报抚顺市2015.12.29-2016年预算相关报表" xfId="2845"/>
    <cellStyle name="差_安徽 缺口县区测算(地方填报)1_义县" xfId="2846"/>
    <cellStyle name="_08流通处部门专项汇总1" xfId="2847"/>
    <cellStyle name="好_2 2" xfId="2848"/>
    <cellStyle name="标题 6 3" xfId="2849"/>
    <cellStyle name="表标题 3 4" xfId="2850"/>
    <cellStyle name="强调文字颜色 2 3 4 2" xfId="2851"/>
    <cellStyle name="_元旦加班表（2015年支出）_义县" xfId="2852"/>
    <cellStyle name="好_河南 缺口县区测算(地方填报白)_上报抚顺市2015.12.29-2016年预算相关报表" xfId="2853"/>
    <cellStyle name="差_05潍坊_上报抚顺市2015.12.29-2016年预算相关报表" xfId="2854"/>
    <cellStyle name="强调文字颜色 1 3 4 3" xfId="2855"/>
    <cellStyle name="Total 2 2" xfId="2856"/>
    <cellStyle name="表标题 3 2" xfId="2857"/>
    <cellStyle name="_（2007 12 3）按专项分类编制2008年养老保险中心部门预算(定稿）_沈阳_上报抚顺市2015.12.29-2016年预算相关报表" xfId="2858"/>
    <cellStyle name="_元旦加班表（2015年支出）_义县 2" xfId="2859"/>
    <cellStyle name="汇总 3 4" xfId="2860"/>
    <cellStyle name="60% - 强调文字颜色 4 2" xfId="2861"/>
    <cellStyle name="_综合专项资金（报预算）_上报抚顺市2015.12.29-2016年预算相关报表 2" xfId="2862"/>
    <cellStyle name="强调文字颜色 1 2 2" xfId="2863"/>
    <cellStyle name="20% - 强调文字颜色 3 3 5" xfId="2864"/>
    <cellStyle name="_综合专项资金（报预算）_沈阳_上报抚顺市2015.12.29-2016年预算相关报表 2" xfId="2865"/>
    <cellStyle name="表标题 2 3" xfId="2866"/>
    <cellStyle name="好_34青海_1" xfId="2867"/>
    <cellStyle name="差_05_义县" xfId="2868"/>
    <cellStyle name="Comma [0]" xfId="2869"/>
    <cellStyle name="标题 6 2" xfId="2870"/>
    <cellStyle name="差_县区合并测算20080423(按照各省比重）_县市旗测算-新科目（含人口规模效应）" xfId="2871"/>
    <cellStyle name="计算 3 5" xfId="2872"/>
    <cellStyle name="差_02绥中_义县" xfId="2873"/>
    <cellStyle name="好_县区合并测算20080421_不含人员经费系数" xfId="2874"/>
    <cellStyle name="S9 2" xfId="2875"/>
    <cellStyle name="常规 3 3" xfId="2876"/>
    <cellStyle name="好_缺口县区测算(按2007支出增长25%测算)_上报抚顺市2015.12.29-2016年预算相关报表" xfId="2877"/>
    <cellStyle name="差_卫生(按照总人口测算）—20080416_不含人员经费系数 2" xfId="2878"/>
    <cellStyle name="标题 2 2 2" xfId="2879"/>
    <cellStyle name="常规 2_2007年收支情况及2008年收支预计表(汇总表)" xfId="2880"/>
    <cellStyle name="差_分县成本差异系数_义县" xfId="2881"/>
    <cellStyle name="20% - 强调文字颜色 1 2" xfId="2882"/>
    <cellStyle name="好_M01-2(州市补助收入) 2" xfId="2883"/>
    <cellStyle name="Accent3" xfId="2884"/>
    <cellStyle name="差_行政（人员）_县市旗测算-新科目（含人口规模效应）_义县" xfId="2885"/>
    <cellStyle name="20% - 强调文字颜色 1 2 3 3" xfId="2886"/>
    <cellStyle name="差 3" xfId="2887"/>
    <cellStyle name="好_1110洱源县_上报抚顺市2015.12.29-2016年预算相关报表" xfId="2888"/>
    <cellStyle name="差_530623_2006年县级财政报表附表" xfId="2889"/>
    <cellStyle name="20% - 强调文字颜色 1 3 2 2" xfId="2890"/>
    <cellStyle name="差_县区合并测算20080421_县市旗测算-新科目（含人口规模效应） 2" xfId="2891"/>
    <cellStyle name="20% - 强调文字颜色 1 3 4 2" xfId="2892"/>
    <cellStyle name="20% - 强调文字颜色 1 3 4 2 2" xfId="2893"/>
    <cellStyle name="20% - 强调文字颜色 1 3 5 2" xfId="2894"/>
    <cellStyle name="20% - 强调文字颜色 1 3 6 2" xfId="2895"/>
    <cellStyle name="好_教育(按照总人口测算）—20080416_义县" xfId="2896"/>
    <cellStyle name="好 2" xfId="2897"/>
    <cellStyle name="差 2 3 2 2" xfId="2898"/>
    <cellStyle name="差_04 2" xfId="2899"/>
    <cellStyle name="注释 2 7" xfId="2900"/>
    <cellStyle name="差_不含人员经费系数_上报抚顺市2015.12.29-2016年预算相关报表" xfId="2901"/>
    <cellStyle name="好_其他部门(按照总人口测算）—20080416_不含人员经费系数 2" xfId="2902"/>
    <cellStyle name="20% - 强调文字颜色 6 3 6 2" xfId="2903"/>
    <cellStyle name="数字 2 3 2 2 2" xfId="2904"/>
    <cellStyle name="常规 45 3 2 2" xfId="2905"/>
    <cellStyle name="差 2 4" xfId="2906"/>
    <cellStyle name="百分比 2 2 2 2" xfId="2907"/>
    <cellStyle name="好_1" xfId="2908"/>
    <cellStyle name="好_县区合并测算20080421_民生政策最低支出需求 2" xfId="2909"/>
    <cellStyle name="常规 29" xfId="2910"/>
    <cellStyle name="常规 34" xfId="2911"/>
    <cellStyle name="40% - 强调文字颜色 3 3 6" xfId="2912"/>
    <cellStyle name="60% - 强调文字颜色 3 3 5" xfId="2913"/>
    <cellStyle name="差_2006年水利统计指标统计表" xfId="2914"/>
    <cellStyle name="20% - 强调文字颜色 2 2 3 2 2" xfId="2915"/>
    <cellStyle name="20% - 强调文字颜色 1 3 4 3" xfId="2916"/>
    <cellStyle name="好_汇总表4 2" xfId="2917"/>
    <cellStyle name="20% - 强调文字颜色 6 2 2" xfId="2918"/>
    <cellStyle name="好_文体广播事业(按照总人口测算）—20080416" xfId="2919"/>
    <cellStyle name="好_检验表（调整后）_义县 2" xfId="2920"/>
    <cellStyle name="输出 2 8" xfId="2921"/>
    <cellStyle name="后继超链接" xfId="2922"/>
    <cellStyle name="差_农林水和城市维护标准支出20080505－县区合计_民生政策最低支出需求" xfId="2923"/>
    <cellStyle name="_市本级 2" xfId="2924"/>
    <cellStyle name="输出 2 8 2" xfId="2925"/>
    <cellStyle name="常规 40 2" xfId="2926"/>
    <cellStyle name="常规 35 2" xfId="2927"/>
    <cellStyle name="20% - 强调文字颜色 2 3 2 2" xfId="2928"/>
    <cellStyle name="差_行政(燃修费)_不含人员经费系数_义县" xfId="2929"/>
    <cellStyle name="表标题 3" xfId="2930"/>
    <cellStyle name="好_农林水和城市维护标准支出20080505－县区合计_不含人员经费系数 2" xfId="2931"/>
    <cellStyle name="Total 2" xfId="2932"/>
    <cellStyle name="输出 2 9" xfId="2933"/>
    <cellStyle name="好_县区合并测算20080423(按照各省比重）_上报抚顺市2015.12.29-2016年预算相关报表" xfId="2934"/>
    <cellStyle name="20% - 强调文字颜色 2 3 4 2 2" xfId="2935"/>
    <cellStyle name="40% - 强调文字颜色 2 3" xfId="2936"/>
    <cellStyle name="好_不含人员经费系数_上报抚顺市2015.12.29-2016年预算相关报表" xfId="2937"/>
    <cellStyle name="20% - 强调文字颜色 2 3 4 3" xfId="2938"/>
    <cellStyle name="好_缺口县区测算_义县" xfId="2939"/>
    <cellStyle name="60% - 强调文字颜色 5 2 3 2 2" xfId="2940"/>
    <cellStyle name="小数 4 3" xfId="2941"/>
    <cellStyle name="百分比 2" xfId="2942"/>
    <cellStyle name="差_2_义县" xfId="2943"/>
    <cellStyle name="表标题 2 2 2 2 2" xfId="2944"/>
    <cellStyle name="好_行政（人员）_上报抚顺市2015.12.29-2016年预算相关报表" xfId="2945"/>
    <cellStyle name="差_行政公检法测算_不含人员经费系数_义县" xfId="2946"/>
    <cellStyle name="常规 43 2" xfId="2947"/>
    <cellStyle name="常规 38 2" xfId="2948"/>
    <cellStyle name="40% - 强调文字颜色 1 3 6" xfId="2949"/>
    <cellStyle name="20% - 强调文字颜色 2 3 5 2" xfId="2950"/>
    <cellStyle name="差_支出（当年财力）_义县" xfId="2951"/>
    <cellStyle name="20% - 强调文字颜色 6 3 2 2" xfId="2952"/>
    <cellStyle name="差_2017年人代会草案国库2 2 4" xfId="2953"/>
    <cellStyle name="输入 3 8" xfId="2954"/>
    <cellStyle name="注释 3 3 5" xfId="2955"/>
    <cellStyle name="差_汇总 2" xfId="2956"/>
    <cellStyle name="20% - 强调文字颜色 3 2 2" xfId="2957"/>
    <cellStyle name="Accent6 - 40%" xfId="2958"/>
    <cellStyle name="差_行政（人员）_县市旗测算-新科目（含人口规模效应）_上报抚顺市2015.12.29-2016年预算相关报表" xfId="2959"/>
    <cellStyle name="20% - 强调文字颜色 3 2 3 2 2" xfId="2960"/>
    <cellStyle name="差_教育(按照总人口测算）—20080416_民生政策最低支出需求 2" xfId="2961"/>
    <cellStyle name="S4 2" xfId="2962"/>
    <cellStyle name="差_自行调整差异系数顺序" xfId="2963"/>
    <cellStyle name="计算 2 5 2" xfId="2964"/>
    <cellStyle name="好_00省级(打印) 2" xfId="2965"/>
    <cellStyle name="Accent6 - 20%" xfId="2966"/>
    <cellStyle name="差_行政(燃修费)_县市旗测算-新科目（含人口规模效应） 2" xfId="2967"/>
    <cellStyle name="差_2007年一般预算支出剔除" xfId="2968"/>
    <cellStyle name="40% - 强调文字颜色 6 2 3 2" xfId="2969"/>
    <cellStyle name="20% - 强调文字颜色 3 3 4 2" xfId="2970"/>
    <cellStyle name="20% - 强调文字颜色 4 2" xfId="2971"/>
    <cellStyle name="Input [yellow] 2 2" xfId="2972"/>
    <cellStyle name="S13 2" xfId="2973"/>
    <cellStyle name="输出 3 5 2 2" xfId="2974"/>
    <cellStyle name="千位分隔 12" xfId="2975"/>
    <cellStyle name="20% - 强调文字颜色 4 2 2" xfId="2976"/>
    <cellStyle name="差_2007年一般预算支出剔除_上报抚顺市2015.12.29-2016年预算相关报表" xfId="2977"/>
    <cellStyle name="Input [yellow] 2 2 2" xfId="2978"/>
    <cellStyle name="20% - 强调文字颜色 4 2 3 2 2" xfId="2979"/>
    <cellStyle name="20% - 强调文字颜色 4 3" xfId="2980"/>
    <cellStyle name="输出 2 6 2 2" xfId="2981"/>
    <cellStyle name="Input [yellow] 2 3" xfId="2982"/>
    <cellStyle name="解释性文本 3 3 2" xfId="2983"/>
    <cellStyle name="60% - 强调文字颜色 6 3 5" xfId="2984"/>
    <cellStyle name="差_09_上报抚顺市2015.12.29-2016年预算相关报表" xfId="2985"/>
    <cellStyle name="计算 2 3 4" xfId="2986"/>
    <cellStyle name="Input [yellow] 2 3 2 2" xfId="2987"/>
    <cellStyle name="20% - 强调文字颜色 4 3 4 3" xfId="2988"/>
    <cellStyle name="表标题 3 2 2 2 2" xfId="2989"/>
    <cellStyle name="20% - 强调文字颜色 4 3 6" xfId="2990"/>
    <cellStyle name="40% - 强调文字颜色 3 2 3 2" xfId="2991"/>
    <cellStyle name="注释 3 6 2" xfId="2992"/>
    <cellStyle name="差_县区合并测算20080423(按照各省比重）_民生政策最低支出需求" xfId="2993"/>
    <cellStyle name="好_市辖区测算-新科目（20080626） 2" xfId="2994"/>
    <cellStyle name="差_缺口县区测算（11.13）_上报抚顺市2015.12.29-2016年预算相关报表" xfId="2995"/>
    <cellStyle name="_表7_沈阳_2016年元旦加班表（发县区）改后 2" xfId="2996"/>
    <cellStyle name="20% - 强调文字颜色 5 3 4 2 2" xfId="2997"/>
    <cellStyle name="差_行政公检法测算 2" xfId="2998"/>
    <cellStyle name="20% - 强调文字颜色 5 3 4 3" xfId="2999"/>
    <cellStyle name="S20 2" xfId="3000"/>
    <cellStyle name="S15 2" xfId="3001"/>
    <cellStyle name="60% - 强调文字颜色 6 2 4 2" xfId="3002"/>
    <cellStyle name="20% - 强调文字颜色 6 2 3 2" xfId="3003"/>
    <cellStyle name="差_县区合并测算20080423(按照各省比重） 2" xfId="3004"/>
    <cellStyle name="好_行政（人员）_民生政策最低支出需求_上报抚顺市2015.12.29-2016年预算相关报表" xfId="3005"/>
    <cellStyle name="标题 4 2" xfId="3006"/>
    <cellStyle name="千位分隔 3" xfId="3007"/>
    <cellStyle name="好_5334_2006年迪庆县级财政报表附表 2" xfId="3008"/>
    <cellStyle name="表标题 5" xfId="3009"/>
    <cellStyle name="40% - 强调文字颜色 1 2" xfId="3010"/>
    <cellStyle name="差_城建部门_上报抚顺市2015.12.29-2016年预算相关报表 2" xfId="3011"/>
    <cellStyle name="差_县市旗测算-新科目（20080626）_不含人员经费系数 2" xfId="3012"/>
    <cellStyle name="好_测算结果_上报抚顺市2015.12.29-2016年预算相关报表" xfId="3013"/>
    <cellStyle name="S26" xfId="3014"/>
    <cellStyle name="差_5334_2006年迪庆县级财政报表附表" xfId="3015"/>
    <cellStyle name="20% - 强调文字颜色 6 2 3 2 2" xfId="3016"/>
    <cellStyle name="差_2008年一般预算支出预计" xfId="3017"/>
    <cellStyle name="差_河南 缺口县区测算(地方填报白)_义县" xfId="3018"/>
    <cellStyle name="60% - 强调文字颜色 2 2 4" xfId="3019"/>
    <cellStyle name="差_20河南_上报抚顺市2015.12.29-2016年预算相关报表" xfId="3020"/>
    <cellStyle name="60% - 强调文字颜色 3 3" xfId="3021"/>
    <cellStyle name="百分比 2 2" xfId="3022"/>
    <cellStyle name="好_05_义县" xfId="3023"/>
    <cellStyle name="强调文字颜色 1 3 2 2" xfId="3024"/>
    <cellStyle name="差_00省级(打印)" xfId="3025"/>
    <cellStyle name="20% - 强调文字颜色 6 2 4 2" xfId="3026"/>
    <cellStyle name="好_07" xfId="3027"/>
    <cellStyle name="标题 3 3 4" xfId="3028"/>
    <cellStyle name="好_县市旗测算20080508_县市旗测算-新科目（含人口规模效应）_上报抚顺市2015.12.29-2016年预算相关报表" xfId="3029"/>
    <cellStyle name="20% - 强调文字颜色 6 3" xfId="3030"/>
    <cellStyle name="计算 2 5 4" xfId="3031"/>
    <cellStyle name="_2013人代会附表" xfId="3032"/>
    <cellStyle name="好_县区合并测算20080423(按照各省比重）_县市旗测算-新科目（含人口规模效应） 2" xfId="3033"/>
    <cellStyle name="差_县区合并测算20080423(按照各省比重）_不含人员经费系数" xfId="3034"/>
    <cellStyle name="Normal_#10-Headcount" xfId="3035"/>
    <cellStyle name="60% - 强调文字颜色 1 3 4 2" xfId="3036"/>
    <cellStyle name="差_2006年30云南 2" xfId="3037"/>
    <cellStyle name="_市本级部门项目支出需求及预算安排情况表_上报抚顺市2015.12.29-2016年预算相关报表 2" xfId="3038"/>
    <cellStyle name="强调文字颜色 4 3 3" xfId="3039"/>
    <cellStyle name="40% - 强调文字颜色 5 3 2 2" xfId="3040"/>
    <cellStyle name="差_0502通海县_上报抚顺市2015.12.29-2016年预算相关报表" xfId="3041"/>
    <cellStyle name="差_卫生(按照总人口测算）—20080416_上报抚顺市2015.12.29-2016年预算相关报表" xfId="3042"/>
    <cellStyle name="20% - 强调文字颜色 6 3 4" xfId="3043"/>
    <cellStyle name="差_市辖区测算-新科目（20080626）_不含人员经费系数" xfId="3044"/>
    <cellStyle name="差_04_上报抚顺市2015.12.29-2016年预算相关报表" xfId="3045"/>
    <cellStyle name="差_1_义县" xfId="3046"/>
    <cellStyle name="20% - 强调文字颜色 6 3 4 3" xfId="3047"/>
    <cellStyle name="标题 6 3 2" xfId="3048"/>
    <cellStyle name="差_30云南_1_义县" xfId="3049"/>
    <cellStyle name="40% - 强调文字颜色 1 3 2 2" xfId="3050"/>
    <cellStyle name="好_行政（人员）_不含人员经费系数 2" xfId="3051"/>
    <cellStyle name="好_34青海_1 2" xfId="3052"/>
    <cellStyle name="表标题 2 3 2" xfId="3053"/>
    <cellStyle name="好_其他部门(按照总人口测算）—20080416_上报抚顺市2015.12.29-2016年预算相关报表" xfId="3054"/>
    <cellStyle name="好_07南票 2" xfId="3055"/>
    <cellStyle name="40% - 强调文字颜色 4 3 2 2" xfId="3056"/>
    <cellStyle name="差_行政（人员）_不含人员经费系数_上报抚顺市2015.12.29-2016年预算相关报表" xfId="3057"/>
    <cellStyle name="好_分析缺口率" xfId="3058"/>
    <cellStyle name="千位分隔 4" xfId="3059"/>
    <cellStyle name="标题 4 3" xfId="3060"/>
    <cellStyle name="常规_2006年省与市结算（最后）" xfId="3061"/>
    <cellStyle name="40% - 强调文字颜色 5 3 2" xfId="3062"/>
    <cellStyle name="好 2 4 2" xfId="3063"/>
    <cellStyle name="好_20河南" xfId="3064"/>
    <cellStyle name="40% - 强调文字颜色 1 2 2" xfId="3065"/>
    <cellStyle name="40% - 强调文字颜色 1 2 3" xfId="3066"/>
    <cellStyle name="40% - 强调文字颜色 1 2 3 2" xfId="3067"/>
    <cellStyle name="40% - 强调文字颜色 1 2 3 2 2" xfId="3068"/>
    <cellStyle name="好_2017年人代会草案国库2 2 2" xfId="3069"/>
    <cellStyle name="40% - 强调文字颜色 1 2 3 3" xfId="3070"/>
    <cellStyle name="40% - 强调文字颜色 1 3 2" xfId="3071"/>
    <cellStyle name="40% - 强调文字颜色 1 3 3" xfId="3072"/>
    <cellStyle name="40% - 强调文字颜色 1 3 4 2 2" xfId="3073"/>
    <cellStyle name="40% - 强调文字颜色 1 3 5" xfId="3074"/>
    <cellStyle name="差_检验表_上报抚顺市2015.12.29-2016年预算相关报表" xfId="3075"/>
    <cellStyle name="好_34青海" xfId="3076"/>
    <cellStyle name="差_14安徽" xfId="3077"/>
    <cellStyle name="好_2008年全省汇总收支计算表_义县" xfId="3078"/>
    <cellStyle name="40% - 强调文字颜色 2 2" xfId="3079"/>
    <cellStyle name="差_分析缺口率" xfId="3080"/>
    <cellStyle name="好_县市旗测算-新科目（20080626） 2" xfId="3081"/>
    <cellStyle name="差_行政（人员） 2" xfId="3082"/>
    <cellStyle name="表标题 3 3 2 2" xfId="3083"/>
    <cellStyle name="输入 3 7 2" xfId="3084"/>
    <cellStyle name="差_2017年人代会草案国库2 2 3 2" xfId="3085"/>
    <cellStyle name="40% - 强调文字颜色 2 3 4 2 2" xfId="3086"/>
    <cellStyle name="常规 44 3 5" xfId="3087"/>
    <cellStyle name="40% - 强调文字颜色 4 3 4 2" xfId="3088"/>
    <cellStyle name="40% - 强调文字颜色 5 3 4" xfId="3089"/>
    <cellStyle name="好_缺口县区测算（11.13） 2" xfId="3090"/>
    <cellStyle name="40% - 强调文字颜色 3 2" xfId="3091"/>
    <cellStyle name="常规 79" xfId="3092"/>
    <cellStyle name="计算 3 7 2" xfId="3093"/>
    <cellStyle name="差_530629_2006年县级财政报表附表_义县" xfId="3094"/>
    <cellStyle name="_12.24调08综合处部门专项1" xfId="3095"/>
    <cellStyle name="差_06" xfId="3096"/>
    <cellStyle name="40% - 强调文字颜色 3 3 4" xfId="3097"/>
    <cellStyle name="差_06 2" xfId="3098"/>
    <cellStyle name="常规 27" xfId="3099"/>
    <cellStyle name="常规 32" xfId="3100"/>
    <cellStyle name="差_530629_2006年县级财政报表附表_上报抚顺市2015.12.29-2016年预算相关报表" xfId="3101"/>
    <cellStyle name="计算 3 6 2 3" xfId="3102"/>
    <cellStyle name="40% - 强调文字颜色 5 3 5 2" xfId="3103"/>
    <cellStyle name="好_教育(按照总人口测算）—20080416_上报抚顺市2015.12.29-2016年预算相关报表" xfId="3104"/>
    <cellStyle name="40% - 强调文字颜色 3 3 4 2" xfId="3105"/>
    <cellStyle name="常规 27 2" xfId="3106"/>
    <cellStyle name="常规 32 2" xfId="3107"/>
    <cellStyle name="差_2006年水利统计指标统计表_义县" xfId="3108"/>
    <cellStyle name="差_05 2" xfId="3109"/>
    <cellStyle name="40% - 强调文字颜色 3 2 4" xfId="3110"/>
    <cellStyle name="注释 3 7" xfId="3111"/>
    <cellStyle name="好_汇总-县级财政报表附表" xfId="3112"/>
    <cellStyle name="40% - 强调文字颜色 3 3" xfId="3113"/>
    <cellStyle name="40% - 强调文字颜色 6 2 3 2 2" xfId="3114"/>
    <cellStyle name="40% - 强调文字颜色 4 2 4" xfId="3115"/>
    <cellStyle name="常规 26" xfId="3116"/>
    <cellStyle name="常规 31" xfId="3117"/>
    <cellStyle name="40% - 强调文字颜色 3 3 3" xfId="3118"/>
    <cellStyle name="注释 2 2 2 2 2" xfId="3119"/>
    <cellStyle name="40% - 强调文字颜色 3 3 4 2 2" xfId="3120"/>
    <cellStyle name="_2007年11月加班（市长汇报） (2)_上报抚顺市2015.12.29-2016年预算相关报表" xfId="3121"/>
    <cellStyle name="40% - 强调文字颜色 3 3 4 3" xfId="3122"/>
    <cellStyle name="40% - 强调文字颜色 3 3 6 2" xfId="3123"/>
    <cellStyle name="常规 29 2" xfId="3124"/>
    <cellStyle name="常规 34 2" xfId="3125"/>
    <cellStyle name="_2015.12.29-2016年预算相关报表" xfId="3126"/>
    <cellStyle name="40% - 强调文字颜色 4 3 5 2" xfId="3127"/>
    <cellStyle name="常规 21 2" xfId="3128"/>
    <cellStyle name="差_5334_2006年迪庆县级财政报表附表 2" xfId="3129"/>
    <cellStyle name="40% - 强调文字颜色 4 2 2" xfId="3130"/>
    <cellStyle name="常规 43 3 5" xfId="3131"/>
    <cellStyle name="40% - 强调文字颜色 4 2 4 2" xfId="3132"/>
    <cellStyle name="常规 2 2 5" xfId="3133"/>
    <cellStyle name="S0 3" xfId="3134"/>
    <cellStyle name="40% - 强调文字颜色 4 3" xfId="3135"/>
    <cellStyle name="输入 3 7 2 2" xfId="3136"/>
    <cellStyle name="60% - 强调文字颜色 4 3 4" xfId="3137"/>
    <cellStyle name="60% - 强调文字颜色 2 3 4 2" xfId="3138"/>
    <cellStyle name="常规 22" xfId="3139"/>
    <cellStyle name="常规 17" xfId="3140"/>
    <cellStyle name="40% - 强调文字颜色 5 2 3 2" xfId="3141"/>
    <cellStyle name="差_财政供养人员_上报抚顺市2015.12.29-2016年预算相关报表" xfId="3142"/>
    <cellStyle name="40% - 强调文字颜色 5 2 3 2 2" xfId="3143"/>
    <cellStyle name="好_行政(燃修费)" xfId="3144"/>
    <cellStyle name="Accent4 - 60%" xfId="3145"/>
    <cellStyle name="好_行政（人员） 2" xfId="3146"/>
    <cellStyle name="40% - 强调文字颜色 5 2 3 3" xfId="3147"/>
    <cellStyle name="汇总 2 2 2 2" xfId="3148"/>
    <cellStyle name="好_县区合并测算20080423(按照各省比重）_义县" xfId="3149"/>
    <cellStyle name="40% - 强调文字颜色 5 2 4" xfId="3150"/>
    <cellStyle name="40% - 强调文字颜色 5 2 4 2" xfId="3151"/>
    <cellStyle name="40% - 强调文字颜色 5 3" xfId="3152"/>
    <cellStyle name="好 2 4" xfId="3153"/>
    <cellStyle name="40% - 强调文字颜色 5 3 3" xfId="3154"/>
    <cellStyle name="好_0502通海县 2" xfId="3155"/>
    <cellStyle name="差_市辖区测算-新科目（20080626）_义县" xfId="3156"/>
    <cellStyle name="好_2017年人代会草案国库2 2 3 2" xfId="3157"/>
    <cellStyle name="差_0605石屏县 2" xfId="3158"/>
    <cellStyle name="好_云南省2008年转移支付测算——州市本级考核部分及政策性测算_义县" xfId="3159"/>
    <cellStyle name="40% - 强调文字颜色 5 3 4 2" xfId="3160"/>
    <cellStyle name="差_2006年22湖南_上报抚顺市2015.12.29-2016年预算相关报表" xfId="3161"/>
    <cellStyle name="40% - 强调文字颜色 5 3 4 2 2" xfId="3162"/>
    <cellStyle name="差_人员工资和公用经费3_上报抚顺市2015.12.29-2016年预算相关报表" xfId="3163"/>
    <cellStyle name="40% - 强调文字颜色 5 3 4 3" xfId="3164"/>
    <cellStyle name="差_县市旗测算-新科目（20080627）_不含人员经费系数_上报抚顺市2015.12.29-2016年预算相关报表" xfId="3165"/>
    <cellStyle name="好_gdp_义县" xfId="3166"/>
    <cellStyle name="好_2017年人代会草案国库2 2" xfId="3167"/>
    <cellStyle name="40% - 强调文字颜色 6 2 4" xfId="3168"/>
    <cellStyle name="40% - 强调文字颜色 6 2 4 2" xfId="3169"/>
    <cellStyle name="差_02_上报抚顺市2015.12.29-2016年预算相关报表" xfId="3170"/>
    <cellStyle name="差_行政(燃修费)_县市旗测算-新科目（含人口规模效应）" xfId="3171"/>
    <cellStyle name="数字 2 2 2 3" xfId="3172"/>
    <cellStyle name="40% - 强调文字颜色 6 3 4" xfId="3173"/>
    <cellStyle name="40% - 强调文字颜色 6 3 4 2 2" xfId="3174"/>
    <cellStyle name="40% - 强调文字颜色 6 3 5" xfId="3175"/>
    <cellStyle name="40% - 强调文字颜色 6 3 5 2" xfId="3176"/>
    <cellStyle name="差_安徽 缺口县区测算(地方填报)1 2" xfId="3177"/>
    <cellStyle name="好_县市旗测算20080508" xfId="3178"/>
    <cellStyle name="差_市辖区测算20080510_县市旗测算-新科目（含人口规模效应）_上报抚顺市2015.12.29-2016年预算相关报表" xfId="3179"/>
    <cellStyle name="标题 5 2" xfId="3180"/>
    <cellStyle name="好_第一部分：综合全 2" xfId="3181"/>
    <cellStyle name="好_县市旗测算20080508 2" xfId="3182"/>
    <cellStyle name="60% - 强调文字颜色 3 2 3 3" xfId="3183"/>
    <cellStyle name="60% - 强调文字颜色 1 2 3 2" xfId="3184"/>
    <cellStyle name="百分比 2 2 3" xfId="3185"/>
    <cellStyle name="数字 2 3" xfId="3186"/>
    <cellStyle name="60% - 强调文字颜色 1 2 3 3" xfId="3187"/>
    <cellStyle name="输出 2 6" xfId="3188"/>
    <cellStyle name="好_山东省民生支出标准_上报抚顺市2015.12.29-2016年预算相关报表" xfId="3189"/>
    <cellStyle name="百分比 2 2 4" xfId="3190"/>
    <cellStyle name="60% - 强调文字颜色 1 2 4" xfId="3191"/>
    <cellStyle name="差_07临沂 2" xfId="3192"/>
    <cellStyle name="数字 3 2" xfId="3193"/>
    <cellStyle name="样式 1 3" xfId="3194"/>
    <cellStyle name="60% - 强调文字颜色 1 2 4 2" xfId="3195"/>
    <cellStyle name="好_行政（人员）_不含人员经费系数" xfId="3196"/>
    <cellStyle name="40% - 强调文字颜色 4 3 2" xfId="3197"/>
    <cellStyle name="60% - 强调文字颜色 4 3 4 2" xfId="3198"/>
    <cellStyle name="60% - 强调文字颜色 2 3 4 2 2" xfId="3199"/>
    <cellStyle name="常规 22 2" xfId="3200"/>
    <cellStyle name="常规 17 2" xfId="3201"/>
    <cellStyle name="好_0502通海县" xfId="3202"/>
    <cellStyle name="好_07临沂 2" xfId="3203"/>
    <cellStyle name="60% - 强调文字颜色 1 3 2" xfId="3204"/>
    <cellStyle name="60% - 强调文字颜色 1 3 3" xfId="3205"/>
    <cellStyle name="_norma1_2007年全年部分城市收支情况比较表" xfId="3206"/>
    <cellStyle name="常规 9" xfId="3207"/>
    <cellStyle name="S2 2" xfId="3208"/>
    <cellStyle name="60% - 强调文字颜色 1 3 5" xfId="3209"/>
    <cellStyle name="好_09北港_义县" xfId="3210"/>
    <cellStyle name="差_同德_义县" xfId="3211"/>
    <cellStyle name="60% - 强调文字颜色 2 2 2" xfId="3212"/>
    <cellStyle name="60% - 强调文字颜色 3 2 4 2" xfId="3213"/>
    <cellStyle name="60% - 强调文字颜色 2 2 3 2 2" xfId="3214"/>
    <cellStyle name="差_00省级(打印) 2" xfId="3215"/>
    <cellStyle name="差_其他部门(按照总人口测算）—20080416_民生政策最低支出需求" xfId="3216"/>
    <cellStyle name="差_功能对经济_义县" xfId="3217"/>
    <cellStyle name="标题 2 3 2" xfId="3218"/>
    <cellStyle name="强调文字颜色 3 3 4 3" xfId="3219"/>
    <cellStyle name="差_2006年27重庆" xfId="3220"/>
    <cellStyle name="好_文体广播事业(按照总人口测算）—20080416_县市旗测算-新科目（含人口规模效应）_上报抚顺市2015.12.29-2016年预算相关报表" xfId="3221"/>
    <cellStyle name="Accent2_2006年33甘肃" xfId="3222"/>
    <cellStyle name="60% - 强调文字颜色 3 3 4" xfId="3223"/>
    <cellStyle name="60% - 强调文字颜色 2 2 4 2" xfId="3224"/>
    <cellStyle name="_（2007 12 3）按专项分类编制2008年养老保险中心部门预算(定稿）_上报抚顺市2015.12.29-2016年预算相关报表 2" xfId="3225"/>
    <cellStyle name="好_市辖区测算-新科目（20080626）_不含人员经费系数" xfId="3226"/>
    <cellStyle name="注释 2 2" xfId="3227"/>
    <cellStyle name="60% - 强调文字颜色 2 3 2 2" xfId="3228"/>
    <cellStyle name="_市本级部门项目支出需求及预算安排情况表 2" xfId="3229"/>
    <cellStyle name="好_检验表_上报抚顺市2015.12.29-2016年预算相关报表 2" xfId="3230"/>
    <cellStyle name="差_2017年人代会草案国库2 2 3" xfId="3231"/>
    <cellStyle name="输入 3 7" xfId="3232"/>
    <cellStyle name="60% - 强调文字颜色 2 3 6 2" xfId="3233"/>
    <cellStyle name="60% - 强调文字颜色 3 2" xfId="3234"/>
    <cellStyle name="comma zerodec 2 3" xfId="3235"/>
    <cellStyle name="好_县市旗测算-新科目（20080627）_不含人员经费系数 2" xfId="3236"/>
    <cellStyle name="60% - 强调文字颜色 3 2 2" xfId="3237"/>
    <cellStyle name="表标题 4" xfId="3238"/>
    <cellStyle name="Total 3" xfId="3239"/>
    <cellStyle name="60% - 强调文字颜色 3 2 3 2" xfId="3240"/>
    <cellStyle name="差_2006年27重庆 2" xfId="3241"/>
    <cellStyle name="60% - 强调文字颜色 3 2 3 2 2" xfId="3242"/>
    <cellStyle name="60% - 强调文字颜色 3 3 2" xfId="3243"/>
    <cellStyle name="计算 2 4" xfId="3244"/>
    <cellStyle name="60% - 强调文字颜色 3 3 2 2" xfId="3245"/>
    <cellStyle name="差_成本差异系数（含人口规模）" xfId="3246"/>
    <cellStyle name="60% - 强调文字颜色 3 3 4 2 2" xfId="3247"/>
    <cellStyle name="60% - 强调文字颜色 3 3 6" xfId="3248"/>
    <cellStyle name="好_县区合并测算20080421_民生政策最低支出需求_上报抚顺市2015.12.29-2016年预算相关报表" xfId="3249"/>
    <cellStyle name="差_20河南 2" xfId="3250"/>
    <cellStyle name="强调文字颜色 6 2 3 2" xfId="3251"/>
    <cellStyle name="强调文字颜色 6 2 3 3" xfId="3252"/>
    <cellStyle name="好 3 6" xfId="3253"/>
    <cellStyle name="60% - 强调文字颜色 4 2 3" xfId="3254"/>
    <cellStyle name="差_核定人数对比_义县" xfId="3255"/>
    <cellStyle name="百分比 3 4 2" xfId="3256"/>
    <cellStyle name="好_核定人数对比_义县" xfId="3257"/>
    <cellStyle name="好 3 6 2" xfId="3258"/>
    <cellStyle name="60% - 强调文字颜色 4 2 3 2" xfId="3259"/>
    <cellStyle name="60% - 强调文字颜色 4 2 3 2 2" xfId="3260"/>
    <cellStyle name="_综合专项资金（报预算）" xfId="3261"/>
    <cellStyle name="汇总 3 3 2 2" xfId="3262"/>
    <cellStyle name="_（2007 12 3）按专项分类编制2008年养老保险中心部门预算(定稿） (2)_2016年元旦加班表（发县区）改后 2" xfId="3263"/>
    <cellStyle name="注释 3 2" xfId="3264"/>
    <cellStyle name="60% - 强调文字颜色 4 2 4" xfId="3265"/>
    <cellStyle name="差_02 2" xfId="3266"/>
    <cellStyle name="60% - 强调文字颜色 4 3" xfId="3267"/>
    <cellStyle name="差_03昭通 2" xfId="3268"/>
    <cellStyle name="差_县市旗测算20080508_不含人员经费系数_上报抚顺市2015.12.29-2016年预算相关报表" xfId="3269"/>
    <cellStyle name="强调文字颜色 6 2 4 2" xfId="3270"/>
    <cellStyle name="常规 20" xfId="3271"/>
    <cellStyle name="常规 15" xfId="3272"/>
    <cellStyle name="60% - 强调文字颜色 4 3 2" xfId="3273"/>
    <cellStyle name="好_08_义县" xfId="3274"/>
    <cellStyle name="_2008年总分机构基本情况表（090211)_2016年元旦加班表（发县区）改后" xfId="3275"/>
    <cellStyle name="40% - 强调文字颜色 4 2" xfId="3276"/>
    <cellStyle name="差_县市旗测算-新科目（20080626）_义县" xfId="3277"/>
    <cellStyle name="_市本级部门项目支出需求及预算安排情况表_沈阳_上报抚顺市2015.12.29-2016年预算相关报表 2" xfId="3278"/>
    <cellStyle name="60% - 强调文字颜色 4 3 4 2 2" xfId="3279"/>
    <cellStyle name="60% - 强调文字颜色 4 3 4 3" xfId="3280"/>
    <cellStyle name="常规 24" xfId="3281"/>
    <cellStyle name="常规 19" xfId="3282"/>
    <cellStyle name="60% - 强调文字颜色 4 3 6" xfId="3283"/>
    <cellStyle name="强调文字颜色 6 3 3" xfId="3284"/>
    <cellStyle name="60% - 强调文字颜色 5 2" xfId="3285"/>
    <cellStyle name="60% - 强调文字颜色 5 2 2" xfId="3286"/>
    <cellStyle name="60% - 强调文字颜色 5 2 3" xfId="3287"/>
    <cellStyle name="60% - 强调文字颜色 5 2 3 2" xfId="3288"/>
    <cellStyle name="60% - 强调文字颜色 5 3 5 2" xfId="3289"/>
    <cellStyle name="好_财力差异计算表(不含非农业区) 2" xfId="3290"/>
    <cellStyle name="60% - 强调文字颜色 5 2 3 3" xfId="3291"/>
    <cellStyle name="表标题 5 2" xfId="3292"/>
    <cellStyle name="差_缺口县区测算(按核定人数)_义县" xfId="3293"/>
    <cellStyle name="60% - 强调文字颜色 5 2 4 2" xfId="3294"/>
    <cellStyle name="S12" xfId="3295"/>
    <cellStyle name="强调文字颜色 6 3 4" xfId="3296"/>
    <cellStyle name="差_2008年支出核定_义县" xfId="3297"/>
    <cellStyle name="_ET_STYLE_NoName_00_ 4 2" xfId="3298"/>
    <cellStyle name="Accent1 - 40%" xfId="3299"/>
    <cellStyle name="40% - 强调文字颜色 2 3 3" xfId="3300"/>
    <cellStyle name="60% - 强调文字颜色 5 3 4 3" xfId="3301"/>
    <cellStyle name="好_行政公检法测算" xfId="3302"/>
    <cellStyle name="表标题 2 2 2 2" xfId="3303"/>
    <cellStyle name="Accent6" xfId="3304"/>
    <cellStyle name="_2006年预算（收入增幅13％，支出16％）-12月20日修改" xfId="3305"/>
    <cellStyle name="S7 2" xfId="3306"/>
    <cellStyle name="60% - 强调文字颜色 6 3" xfId="3307"/>
    <cellStyle name="_Book1" xfId="3308"/>
    <cellStyle name="60% - 强调文字颜色 6 3 2" xfId="3309"/>
    <cellStyle name="Accent2 - 60%" xfId="3310"/>
    <cellStyle name="60% - 强调文字颜色 6 3 2 2" xfId="3311"/>
    <cellStyle name="no dec 2" xfId="3312"/>
    <cellStyle name="差_一般预算支出口径剔除表" xfId="3313"/>
    <cellStyle name="60% - 强调文字颜色 6 3 4 2" xfId="3314"/>
    <cellStyle name="差_第五部分(才淼、饶永宏）" xfId="3315"/>
    <cellStyle name="60% - 强调文字颜色 6 3 4 3" xfId="3316"/>
    <cellStyle name="表标题 3 2 2 2" xfId="3317"/>
    <cellStyle name="60% - 强调文字颜色 6 3 6" xfId="3318"/>
    <cellStyle name="好_2006年水利统计指标统计表" xfId="3319"/>
    <cellStyle name="输出 2 5 3" xfId="3320"/>
    <cellStyle name="Accent1_2006年33甘肃" xfId="3321"/>
    <cellStyle name="差_测算结果汇总_上报抚顺市2015.12.29-2016年预算相关报表" xfId="3322"/>
    <cellStyle name="输入 3 6 2" xfId="3323"/>
    <cellStyle name="Header2" xfId="3324"/>
    <cellStyle name="强调文字颜色 5 2 3" xfId="3325"/>
    <cellStyle name="输出 2 3 3" xfId="3326"/>
    <cellStyle name="Accent4_上报抚顺市2015.12.29-2016年预算相关报表" xfId="3327"/>
    <cellStyle name="差_县市旗测算-新科目（20080627）" xfId="3328"/>
    <cellStyle name="Accent3 - 60%" xfId="3329"/>
    <cellStyle name="标题 3 2 2 2" xfId="3330"/>
    <cellStyle name="常规 62" xfId="3331"/>
    <cellStyle name="常规 57" xfId="3332"/>
    <cellStyle name="表标题 3 3" xfId="3333"/>
    <cellStyle name="Total 2 3" xfId="3334"/>
    <cellStyle name="40% - 强调文字颜色 6 2 3 3" xfId="3335"/>
    <cellStyle name="好_县市旗测算20080508_县市旗测算-新科目（含人口规模效应）_义县" xfId="3336"/>
    <cellStyle name="Accent5 - 60%" xfId="3337"/>
    <cellStyle name="好_缺口县区测算(按2007支出增长25%测算) 2" xfId="3338"/>
    <cellStyle name="ColLevel_0" xfId="3339"/>
    <cellStyle name="Calc Currency (0) 2" xfId="3340"/>
    <cellStyle name="20% - 强调文字颜色 3 3 4 2 2" xfId="3341"/>
    <cellStyle name="标题 3 3 2" xfId="3342"/>
    <cellStyle name="钎霖_4岿角利" xfId="3343"/>
    <cellStyle name="Currency1 2 3" xfId="3344"/>
    <cellStyle name="60% - 强调文字颜色 5 3 6 2" xfId="3345"/>
    <cellStyle name="差_行政公检法测算_民生政策最低支出需求_义县" xfId="3346"/>
    <cellStyle name="Currency1 3" xfId="3347"/>
    <cellStyle name="标题 5 2 2" xfId="3348"/>
    <cellStyle name="差_不含人员经费系数" xfId="3349"/>
    <cellStyle name="好_2017年人代会草案国库1 2 2" xfId="3350"/>
    <cellStyle name="Currency1 4" xfId="3351"/>
    <cellStyle name="解释性文本 2" xfId="3352"/>
    <cellStyle name="Date" xfId="3353"/>
    <cellStyle name="千分位_ 白土" xfId="3354"/>
    <cellStyle name="常规 45 3 2 3" xfId="3355"/>
    <cellStyle name="60% - 强调文字颜色 6 2" xfId="3356"/>
    <cellStyle name="差_1110洱源县_上报抚顺市2015.12.29-2016年预算相关报表" xfId="3357"/>
    <cellStyle name="Grey" xfId="3358"/>
    <cellStyle name="差_2008年全省汇总收支计算表" xfId="3359"/>
    <cellStyle name="Input [yellow] 4 3" xfId="3360"/>
    <cellStyle name="强调文字颜色 5 2 3 2" xfId="3361"/>
    <cellStyle name="Header2 2" xfId="3362"/>
    <cellStyle name="40% - 强调文字颜色 6 2 2" xfId="3363"/>
    <cellStyle name="_ET_STYLE_NoName_00_ 2 2 2" xfId="3364"/>
    <cellStyle name="Header2 2 2 2" xfId="3365"/>
    <cellStyle name="好_人员工资和公用经费_上报抚顺市2015.12.29-2016年预算相关报表" xfId="3366"/>
    <cellStyle name="Header2 2 2 3" xfId="3367"/>
    <cellStyle name="20% - 强调文字颜色 4 3 5" xfId="3368"/>
    <cellStyle name="Header2 3 2" xfId="3369"/>
    <cellStyle name="输入 3 4 2 3" xfId="3370"/>
    <cellStyle name="60% - 强调文字颜色 1 3 2 2" xfId="3371"/>
    <cellStyle name="差_检验表" xfId="3372"/>
    <cellStyle name="差_2007年收支情况及2008年收支预计表(汇总表)_上报抚顺市2015.12.29-2016年预算相关报表" xfId="3373"/>
    <cellStyle name="S11" xfId="3374"/>
    <cellStyle name="差_Book2_义县" xfId="3375"/>
    <cellStyle name="Input [yellow] 5" xfId="3376"/>
    <cellStyle name="百分比 3 4" xfId="3377"/>
    <cellStyle name="好_文体广播事业(按照总人口测算）—20080416_民生政策最低支出需求_上报抚顺市2015.12.29-2016年预算相关报表" xfId="3378"/>
    <cellStyle name="RowLevel_0" xfId="3379"/>
    <cellStyle name="S0" xfId="3380"/>
    <cellStyle name="常规 2 2 4" xfId="3381"/>
    <cellStyle name="S0 2" xfId="3382"/>
    <cellStyle name="S10" xfId="3383"/>
    <cellStyle name="S11 2" xfId="3384"/>
    <cellStyle name="comma zerodec 3" xfId="3385"/>
    <cellStyle name="差_2" xfId="3386"/>
    <cellStyle name="S12 2" xfId="3387"/>
    <cellStyle name="Header2 4" xfId="3388"/>
    <cellStyle name="强调文字颜色 2 2" xfId="3389"/>
    <cellStyle name="好_卫生(按照总人口测算）—20080416_民生政策最低支出需求_上报抚顺市2015.12.29-2016年预算相关报表" xfId="3390"/>
    <cellStyle name="好_11大理 2" xfId="3391"/>
    <cellStyle name="差_附表 2" xfId="3392"/>
    <cellStyle name="S14 2" xfId="3393"/>
    <cellStyle name="S20" xfId="3394"/>
    <cellStyle name="S15" xfId="3395"/>
    <cellStyle name="40% - 强调文字颜色 2 3 4 3" xfId="3396"/>
    <cellStyle name="差_03 2" xfId="3397"/>
    <cellStyle name="S26 2" xfId="3398"/>
    <cellStyle name="S3" xfId="3399"/>
    <cellStyle name="S6" xfId="3400"/>
    <cellStyle name="好_财政供养人员_上报抚顺市2015.12.29-2016年预算相关报表" xfId="3401"/>
    <cellStyle name="输入 3 6" xfId="3402"/>
    <cellStyle name="差_2017年人代会草案国库2 2 2" xfId="3403"/>
    <cellStyle name="千位分隔 3 2" xfId="3404"/>
    <cellStyle name="标题 4 2 2" xfId="3405"/>
    <cellStyle name="S7" xfId="3406"/>
    <cellStyle name="40% - 强调文字颜色 2 3 2" xfId="3407"/>
    <cellStyle name="S8" xfId="3408"/>
    <cellStyle name="计算 2 6" xfId="3409"/>
    <cellStyle name="S9" xfId="3410"/>
    <cellStyle name="计算 3 6" xfId="3411"/>
    <cellStyle name="好_重点民生支出需求测算表社保（农村低保）081112_上报抚顺市2015.12.29-2016年预算相关报表" xfId="3412"/>
    <cellStyle name="差_缺口县区测算（11.13） 2" xfId="3413"/>
    <cellStyle name="差_成本差异系数" xfId="3414"/>
    <cellStyle name="好_县区合并测算20080423(按照各省比重）_县市旗测算-新科目（含人口规模效应）_上报抚顺市2015.12.29-2016年预算相关报表" xfId="3415"/>
    <cellStyle name="百分比 2 2 2" xfId="3416"/>
    <cellStyle name="差_2008年预计支出与2007年对比_上报抚顺市2015.12.29-2016年预算相关报表" xfId="3417"/>
    <cellStyle name="_2008年总分机构基本情况表（090211)_沈阳_上报抚顺市2015.12.29-2016年预算相关报表" xfId="3418"/>
    <cellStyle name="标题 1 2 2 2" xfId="3419"/>
    <cellStyle name="标题 1 3" xfId="3420"/>
    <cellStyle name="标题 1 3 3 2" xfId="3421"/>
    <cellStyle name="差_卫生(按照总人口测算）—20080416_不含人员经费系数" xfId="3422"/>
    <cellStyle name="标题 2 2" xfId="3423"/>
    <cellStyle name="标题 2 2 2 2" xfId="3424"/>
    <cellStyle name="好_2008年预计支出与2007年对比_义县" xfId="3425"/>
    <cellStyle name="差_支出（当年财力） 2" xfId="3426"/>
    <cellStyle name="适中 3 2" xfId="3427"/>
    <cellStyle name="标题 2 3 4" xfId="3428"/>
    <cellStyle name="_（2007 12 3）按专项分类编制2008年养老保险中心部门预算(定稿） 51" xfId="3429"/>
    <cellStyle name="_（2007 12 3）按专项分类编制2008年养老保险中心部门预算(定稿） 46" xfId="3430"/>
    <cellStyle name="标题 3 3 3 2" xfId="3431"/>
    <cellStyle name="差_2 2" xfId="3432"/>
    <cellStyle name="差_2017年人代会草案国库2 2" xfId="3433"/>
    <cellStyle name="好_分析缺口率 2" xfId="3434"/>
    <cellStyle name="好_28四川 2" xfId="3435"/>
    <cellStyle name="差_缺口县区测算_义县" xfId="3436"/>
    <cellStyle name="标题 4 3 3 2" xfId="3437"/>
    <cellStyle name="标题 4 3 4" xfId="3438"/>
    <cellStyle name="计算 3 4 4" xfId="3439"/>
    <cellStyle name="样式 1" xfId="3440"/>
    <cellStyle name="差_危改资金测算_上报抚顺市2015.12.29-2016年预算相关报表" xfId="3441"/>
    <cellStyle name="表标题 2" xfId="3442"/>
    <cellStyle name="常规 3 2" xfId="3443"/>
    <cellStyle name="好_行政公检法测算 2" xfId="3444"/>
    <cellStyle name="表标题 2 2 2 3" xfId="3445"/>
    <cellStyle name="差_汇总_上报抚顺市2015.12.29-2016年预算相关报表" xfId="3446"/>
    <cellStyle name="表标题 2 2 3" xfId="3447"/>
    <cellStyle name="差_县区合并测算20080423(按照各省比重）_县市旗测算-新科目（含人口规模效应） 2" xfId="3448"/>
    <cellStyle name="差_教育(按照总人口测算）—20080416_民生政策最低支出需求" xfId="3449"/>
    <cellStyle name="好_重点民生支出需求测算表社保（农村低保）081112_义县" xfId="3450"/>
    <cellStyle name="表标题 2 3 2 2 2" xfId="3451"/>
    <cellStyle name="好_支出（当年财力）" xfId="3452"/>
    <cellStyle name="表标题 2 3 2 3" xfId="3453"/>
    <cellStyle name="差_文体广播事业(按照总人口测算）—20080416 2" xfId="3454"/>
    <cellStyle name="好_06高新_上报抚顺市2015.12.29-2016年预算相关报表" xfId="3455"/>
    <cellStyle name="好_青海 缺口县区测算(地方填报)" xfId="3456"/>
    <cellStyle name="强调文字颜色 3 3 6" xfId="3457"/>
    <cellStyle name="表标题 4 2" xfId="3458"/>
    <cellStyle name="注释 2 6 2" xfId="3459"/>
    <cellStyle name="好_基金预算平衡表_上报抚顺市2015.12.29-2016年预算相关报表" xfId="3460"/>
    <cellStyle name="表标题 4 2 3" xfId="3461"/>
    <cellStyle name="差_09北港" xfId="3462"/>
    <cellStyle name="表标题 5 2 2" xfId="3463"/>
    <cellStyle name="表标题 5 3" xfId="3464"/>
    <cellStyle name="表标题 6" xfId="3465"/>
    <cellStyle name="差_34青海_1_上报抚顺市2015.12.29-2016年预算相关报表" xfId="3466"/>
    <cellStyle name="计算 2 5 3 2" xfId="3467"/>
    <cellStyle name="差_08龙港_上报抚顺市2015.12.29-2016年预算相关报表" xfId="3468"/>
    <cellStyle name="差_县区合并测算20080423(按照各省比重）_上报抚顺市2015.12.29-2016年预算相关报表" xfId="3469"/>
    <cellStyle name="差 2 3" xfId="3470"/>
    <cellStyle name="千分位[0]_ 白土" xfId="3471"/>
    <cellStyle name="差 3 3" xfId="3472"/>
    <cellStyle name="差 3 4 2" xfId="34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0"/>
  </sheetPr>
  <dimension ref="A1:XEC38"/>
  <sheetViews>
    <sheetView showZeros="0" workbookViewId="0">
      <selection activeCell="I11" sqref="I11"/>
    </sheetView>
  </sheetViews>
  <sheetFormatPr defaultColWidth="9" defaultRowHeight="14.25"/>
  <cols>
    <col min="1" max="1" width="42" style="34" customWidth="1"/>
    <col min="2" max="2" width="13" style="34" customWidth="1"/>
    <col min="3" max="4" width="11.625" style="34" customWidth="1"/>
    <col min="5" max="5" width="14" style="34" customWidth="1"/>
    <col min="6" max="6" width="17.5" style="34" customWidth="1"/>
    <col min="7" max="7" width="17.875" style="34" customWidth="1"/>
    <col min="8" max="16363" width="9" style="34"/>
    <col min="16364" max="16384" width="9" style="59"/>
  </cols>
  <sheetData>
    <row r="1" ht="22" customHeight="1" spans="1:16357">
      <c r="A1" s="34" t="s">
        <v>624</v>
      </c>
      <c r="XEC1" s="59"/>
    </row>
    <row r="2" s="31" customFormat="1" ht="31" customHeight="1" spans="1:7">
      <c r="A2" s="35" t="s">
        <v>625</v>
      </c>
      <c r="B2" s="35"/>
      <c r="C2" s="35"/>
      <c r="D2" s="35"/>
      <c r="E2" s="35"/>
      <c r="F2" s="35"/>
      <c r="G2" s="35"/>
    </row>
    <row r="3" ht="18.95" customHeight="1" spans="1:16357">
      <c r="A3" s="36"/>
      <c r="B3" s="36"/>
      <c r="C3" s="36"/>
      <c r="D3" s="36"/>
      <c r="E3" s="36"/>
      <c r="F3" s="36"/>
      <c r="G3" s="38" t="s">
        <v>6</v>
      </c>
      <c r="XEC3" s="59"/>
    </row>
    <row r="4" s="56" customFormat="1" ht="24" customHeight="1" spans="1:7">
      <c r="A4" s="63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24" customHeight="1" spans="1:7">
      <c r="A5" s="63"/>
      <c r="B5" s="46"/>
      <c r="C5" s="43" t="s">
        <v>13</v>
      </c>
      <c r="D5" s="43" t="s">
        <v>14</v>
      </c>
      <c r="E5" s="43"/>
      <c r="F5" s="47"/>
      <c r="G5" s="47"/>
    </row>
    <row r="6" s="57" customFormat="1" ht="23.25" customHeight="1" spans="1:7">
      <c r="A6" s="64" t="s">
        <v>626</v>
      </c>
      <c r="B6" s="49">
        <f>B7+B13+B15+B21+B26+B30+B34</f>
        <v>1010273</v>
      </c>
      <c r="C6" s="49">
        <f>C7+C13+C15+C21+C26+C30+C34</f>
        <v>896506</v>
      </c>
      <c r="D6" s="49">
        <f>D7+D13+D15+D21+D26+D30+D34</f>
        <v>896506</v>
      </c>
      <c r="E6" s="49">
        <f>E7+E13+E15+E21+E26+E30+E34</f>
        <v>370309</v>
      </c>
      <c r="F6" s="50">
        <f t="shared" ref="F6:F12" si="0">E6/D6*100</f>
        <v>41.3058027497864</v>
      </c>
      <c r="G6" s="51">
        <f>(E6-B6)/B6*100</f>
        <v>-63.3456501361513</v>
      </c>
    </row>
    <row r="7" s="58" customFormat="1" ht="23.25" customHeight="1" spans="1:7">
      <c r="A7" s="65" t="s">
        <v>627</v>
      </c>
      <c r="B7" s="53">
        <v>641902</v>
      </c>
      <c r="C7" s="53">
        <v>508253</v>
      </c>
      <c r="D7" s="53">
        <v>508253</v>
      </c>
      <c r="E7" s="53"/>
      <c r="F7" s="50">
        <f t="shared" si="0"/>
        <v>0</v>
      </c>
      <c r="G7" s="51"/>
    </row>
    <row r="8" s="58" customFormat="1" ht="23.25" customHeight="1" spans="1:7">
      <c r="A8" s="131" t="s">
        <v>628</v>
      </c>
      <c r="B8" s="53">
        <v>88469</v>
      </c>
      <c r="C8" s="53">
        <v>262000</v>
      </c>
      <c r="D8" s="53">
        <v>262000</v>
      </c>
      <c r="E8" s="136">
        <v>0</v>
      </c>
      <c r="F8" s="50">
        <f t="shared" si="0"/>
        <v>0</v>
      </c>
      <c r="G8" s="51"/>
    </row>
    <row r="9" s="58" customFormat="1" ht="23.25" customHeight="1" spans="1:7">
      <c r="A9" s="131" t="s">
        <v>629</v>
      </c>
      <c r="B9" s="53">
        <v>206265</v>
      </c>
      <c r="C9" s="53">
        <v>239823</v>
      </c>
      <c r="D9" s="53">
        <v>239823</v>
      </c>
      <c r="E9" s="136">
        <v>0</v>
      </c>
      <c r="F9" s="50">
        <f t="shared" si="0"/>
        <v>0</v>
      </c>
      <c r="G9" s="51"/>
    </row>
    <row r="10" s="58" customFormat="1" ht="23.25" customHeight="1" spans="1:7">
      <c r="A10" s="132" t="s">
        <v>630</v>
      </c>
      <c r="B10" s="53">
        <v>222</v>
      </c>
      <c r="C10" s="53">
        <v>130</v>
      </c>
      <c r="D10" s="53">
        <v>130</v>
      </c>
      <c r="E10" s="136"/>
      <c r="F10" s="50">
        <f t="shared" si="0"/>
        <v>0</v>
      </c>
      <c r="G10" s="51"/>
    </row>
    <row r="11" s="58" customFormat="1" ht="23.25" customHeight="1" spans="1:7">
      <c r="A11" s="132" t="s">
        <v>631</v>
      </c>
      <c r="B11" s="53">
        <v>7764</v>
      </c>
      <c r="C11" s="53">
        <v>5500</v>
      </c>
      <c r="D11" s="53">
        <v>5500</v>
      </c>
      <c r="E11" s="136">
        <v>0</v>
      </c>
      <c r="F11" s="50">
        <f t="shared" si="0"/>
        <v>0</v>
      </c>
      <c r="G11" s="51"/>
    </row>
    <row r="12" s="58" customFormat="1" ht="23.25" customHeight="1" spans="1:7">
      <c r="A12" s="132" t="s">
        <v>632</v>
      </c>
      <c r="B12" s="53">
        <v>559</v>
      </c>
      <c r="C12" s="53">
        <v>800</v>
      </c>
      <c r="D12" s="53">
        <v>800</v>
      </c>
      <c r="E12" s="136">
        <v>0</v>
      </c>
      <c r="F12" s="50">
        <f t="shared" si="0"/>
        <v>0</v>
      </c>
      <c r="G12" s="51"/>
    </row>
    <row r="13" s="58" customFormat="1" ht="23.25" customHeight="1" spans="1:7">
      <c r="A13" s="65" t="s">
        <v>633</v>
      </c>
      <c r="B13" s="53">
        <v>3</v>
      </c>
      <c r="C13" s="53"/>
      <c r="D13" s="53"/>
      <c r="E13" s="53">
        <v>10</v>
      </c>
      <c r="F13" s="50"/>
      <c r="G13" s="51">
        <f t="shared" ref="G13:G24" si="1">(E13-B13)/B13*100</f>
        <v>233.333333333333</v>
      </c>
    </row>
    <row r="14" s="58" customFormat="1" ht="23.25" customHeight="1" spans="1:7">
      <c r="A14" s="132" t="s">
        <v>634</v>
      </c>
      <c r="B14" s="53">
        <v>3</v>
      </c>
      <c r="C14" s="53"/>
      <c r="D14" s="53"/>
      <c r="E14" s="53">
        <v>10</v>
      </c>
      <c r="F14" s="50"/>
      <c r="G14" s="51">
        <f t="shared" si="1"/>
        <v>233.333333333333</v>
      </c>
    </row>
    <row r="15" s="58" customFormat="1" ht="23.25" customHeight="1" spans="1:7">
      <c r="A15" s="52" t="s">
        <v>635</v>
      </c>
      <c r="B15" s="53">
        <v>38579</v>
      </c>
      <c r="C15" s="53">
        <v>39943</v>
      </c>
      <c r="D15" s="53">
        <v>39943</v>
      </c>
      <c r="E15" s="53">
        <v>40524</v>
      </c>
      <c r="F15" s="50">
        <f>E15/D15*100</f>
        <v>101.454572766192</v>
      </c>
      <c r="G15" s="51">
        <f t="shared" si="1"/>
        <v>5.04160294460717</v>
      </c>
    </row>
    <row r="16" s="58" customFormat="1" ht="23.25" customHeight="1" spans="1:7">
      <c r="A16" s="131" t="s">
        <v>628</v>
      </c>
      <c r="B16" s="53">
        <v>25400</v>
      </c>
      <c r="C16" s="53">
        <v>24382</v>
      </c>
      <c r="D16" s="53">
        <v>24382</v>
      </c>
      <c r="E16" s="53">
        <v>26513</v>
      </c>
      <c r="F16" s="50">
        <f>E16/D16*100</f>
        <v>108.740054138299</v>
      </c>
      <c r="G16" s="51">
        <f t="shared" si="1"/>
        <v>4.38188976377953</v>
      </c>
    </row>
    <row r="17" s="58" customFormat="1" ht="23.25" customHeight="1" spans="1:7">
      <c r="A17" s="131" t="s">
        <v>629</v>
      </c>
      <c r="B17" s="53">
        <v>11959</v>
      </c>
      <c r="C17" s="53">
        <v>15466</v>
      </c>
      <c r="D17" s="53">
        <v>15466</v>
      </c>
      <c r="E17" s="53">
        <v>10254</v>
      </c>
      <c r="F17" s="50">
        <f>E17/D17*100</f>
        <v>66.3002715634295</v>
      </c>
      <c r="G17" s="51">
        <f t="shared" si="1"/>
        <v>-14.25704490342</v>
      </c>
    </row>
    <row r="18" s="58" customFormat="1" ht="23.25" customHeight="1" spans="1:7">
      <c r="A18" s="132" t="s">
        <v>630</v>
      </c>
      <c r="B18" s="53">
        <v>39</v>
      </c>
      <c r="C18" s="53">
        <v>40</v>
      </c>
      <c r="D18" s="53">
        <v>40</v>
      </c>
      <c r="E18" s="53">
        <v>31</v>
      </c>
      <c r="F18" s="50">
        <f>E18/D18*100</f>
        <v>77.5</v>
      </c>
      <c r="G18" s="51">
        <f t="shared" si="1"/>
        <v>-20.5128205128205</v>
      </c>
    </row>
    <row r="19" s="58" customFormat="1" ht="23.25" customHeight="1" spans="1:7">
      <c r="A19" s="132" t="s">
        <v>631</v>
      </c>
      <c r="B19" s="53">
        <v>1180</v>
      </c>
      <c r="C19" s="53">
        <v>55</v>
      </c>
      <c r="D19" s="53">
        <v>55</v>
      </c>
      <c r="E19" s="53">
        <v>3707</v>
      </c>
      <c r="F19" s="50">
        <f>E19/D19*100</f>
        <v>6740</v>
      </c>
      <c r="G19" s="51">
        <f t="shared" si="1"/>
        <v>214.152542372881</v>
      </c>
    </row>
    <row r="20" s="58" customFormat="1" ht="23.25" customHeight="1" spans="1:7">
      <c r="A20" s="132" t="s">
        <v>632</v>
      </c>
      <c r="B20" s="53">
        <v>1</v>
      </c>
      <c r="C20" s="53">
        <v>0</v>
      </c>
      <c r="D20" s="53">
        <v>0</v>
      </c>
      <c r="E20" s="53">
        <v>19</v>
      </c>
      <c r="F20" s="50"/>
      <c r="G20" s="51">
        <f t="shared" si="1"/>
        <v>1800</v>
      </c>
    </row>
    <row r="21" s="58" customFormat="1" ht="23.25" customHeight="1" spans="1:7">
      <c r="A21" s="65" t="s">
        <v>636</v>
      </c>
      <c r="B21" s="53">
        <v>227638</v>
      </c>
      <c r="C21" s="53">
        <v>248827</v>
      </c>
      <c r="D21" s="53">
        <v>248827</v>
      </c>
      <c r="E21" s="53">
        <v>229141</v>
      </c>
      <c r="F21" s="50">
        <f>E21/D21*100</f>
        <v>92.0884791441443</v>
      </c>
      <c r="G21" s="51">
        <f t="shared" si="1"/>
        <v>0.660258832005201</v>
      </c>
    </row>
    <row r="22" s="58" customFormat="1" ht="23.25" customHeight="1" spans="1:7">
      <c r="A22" s="131" t="s">
        <v>628</v>
      </c>
      <c r="B22" s="53">
        <v>225301</v>
      </c>
      <c r="C22" s="53">
        <v>245177</v>
      </c>
      <c r="D22" s="53">
        <v>245177</v>
      </c>
      <c r="E22" s="136">
        <v>225310</v>
      </c>
      <c r="F22" s="50">
        <f>E22/D22*100</f>
        <v>91.8968745029101</v>
      </c>
      <c r="G22" s="51">
        <f t="shared" si="1"/>
        <v>0.0039946560379226</v>
      </c>
    </row>
    <row r="23" s="58" customFormat="1" ht="23.25" customHeight="1" spans="1:7">
      <c r="A23" s="131" t="s">
        <v>629</v>
      </c>
      <c r="B23" s="53">
        <v>106</v>
      </c>
      <c r="C23" s="53">
        <v>105</v>
      </c>
      <c r="D23" s="53">
        <v>105</v>
      </c>
      <c r="E23" s="136">
        <v>103</v>
      </c>
      <c r="F23" s="50">
        <f>E23/D23*100</f>
        <v>98.0952380952381</v>
      </c>
      <c r="G23" s="51">
        <f t="shared" si="1"/>
        <v>-2.83018867924528</v>
      </c>
    </row>
    <row r="24" s="58" customFormat="1" ht="23.25" customHeight="1" spans="1:7">
      <c r="A24" s="132" t="s">
        <v>630</v>
      </c>
      <c r="B24" s="53">
        <v>2196</v>
      </c>
      <c r="C24" s="53">
        <v>3505</v>
      </c>
      <c r="D24" s="53">
        <v>3505</v>
      </c>
      <c r="E24" s="136">
        <v>3660</v>
      </c>
      <c r="F24" s="50">
        <f>E24/D24*100</f>
        <v>104.422253922967</v>
      </c>
      <c r="G24" s="51">
        <f t="shared" si="1"/>
        <v>66.6666666666667</v>
      </c>
    </row>
    <row r="25" s="58" customFormat="1" ht="23.25" customHeight="1" spans="1:7">
      <c r="A25" s="132" t="s">
        <v>631</v>
      </c>
      <c r="B25" s="53">
        <v>36</v>
      </c>
      <c r="C25" s="53">
        <v>40</v>
      </c>
      <c r="D25" s="53">
        <v>40</v>
      </c>
      <c r="E25" s="136">
        <v>69</v>
      </c>
      <c r="F25" s="50">
        <f t="shared" ref="F25:F32" si="2">E25/D25*100</f>
        <v>172.5</v>
      </c>
      <c r="G25" s="51">
        <f t="shared" ref="G25:G32" si="3">(E25-B25)/B25*100</f>
        <v>91.6666666666667</v>
      </c>
    </row>
    <row r="26" s="58" customFormat="1" ht="23.25" customHeight="1" spans="1:7">
      <c r="A26" s="65" t="s">
        <v>637</v>
      </c>
      <c r="B26" s="53">
        <v>70011</v>
      </c>
      <c r="C26" s="53">
        <v>61220</v>
      </c>
      <c r="D26" s="53">
        <v>61220</v>
      </c>
      <c r="E26" s="53">
        <v>60937</v>
      </c>
      <c r="F26" s="50">
        <f t="shared" si="2"/>
        <v>99.5377327670696</v>
      </c>
      <c r="G26" s="51">
        <f t="shared" si="3"/>
        <v>-12.9608204425019</v>
      </c>
    </row>
    <row r="27" s="58" customFormat="1" ht="23.25" customHeight="1" spans="1:7">
      <c r="A27" s="131" t="s">
        <v>628</v>
      </c>
      <c r="B27" s="53">
        <v>31339</v>
      </c>
      <c r="C27" s="53">
        <v>21170</v>
      </c>
      <c r="D27" s="53">
        <v>21170</v>
      </c>
      <c r="E27" s="136">
        <v>19273</v>
      </c>
      <c r="F27" s="50">
        <f t="shared" si="2"/>
        <v>91.0392064241852</v>
      </c>
      <c r="G27" s="51">
        <f t="shared" si="3"/>
        <v>-38.5015475924567</v>
      </c>
    </row>
    <row r="28" s="58" customFormat="1" ht="23.25" customHeight="1" spans="1:7">
      <c r="A28" s="131" t="s">
        <v>629</v>
      </c>
      <c r="B28" s="53">
        <v>36711</v>
      </c>
      <c r="C28" s="53">
        <v>39495</v>
      </c>
      <c r="D28" s="53">
        <v>39495</v>
      </c>
      <c r="E28" s="136">
        <v>41268</v>
      </c>
      <c r="F28" s="50">
        <f t="shared" si="2"/>
        <v>104.489175845044</v>
      </c>
      <c r="G28" s="51">
        <f t="shared" si="3"/>
        <v>12.413173163357</v>
      </c>
    </row>
    <row r="29" s="58" customFormat="1" ht="23.25" customHeight="1" spans="1:7">
      <c r="A29" s="132" t="s">
        <v>630</v>
      </c>
      <c r="B29" s="53">
        <v>225</v>
      </c>
      <c r="C29" s="53">
        <v>555</v>
      </c>
      <c r="D29" s="53">
        <v>555</v>
      </c>
      <c r="E29" s="136">
        <v>396</v>
      </c>
      <c r="F29" s="50">
        <f t="shared" si="2"/>
        <v>71.3513513513514</v>
      </c>
      <c r="G29" s="51">
        <f t="shared" si="3"/>
        <v>76</v>
      </c>
    </row>
    <row r="30" s="58" customFormat="1" ht="23.25" customHeight="1" spans="1:7">
      <c r="A30" s="65" t="s">
        <v>638</v>
      </c>
      <c r="B30" s="53">
        <v>13616</v>
      </c>
      <c r="C30" s="53">
        <v>17708</v>
      </c>
      <c r="D30" s="53">
        <v>17708</v>
      </c>
      <c r="E30" s="53">
        <v>15446</v>
      </c>
      <c r="F30" s="50">
        <f t="shared" si="2"/>
        <v>87.2261124915292</v>
      </c>
      <c r="G30" s="51">
        <f t="shared" si="3"/>
        <v>13.4400705052879</v>
      </c>
    </row>
    <row r="31" s="58" customFormat="1" ht="23.25" customHeight="1" spans="1:7">
      <c r="A31" s="131" t="s">
        <v>628</v>
      </c>
      <c r="B31" s="53">
        <v>13382</v>
      </c>
      <c r="C31" s="53">
        <v>17012</v>
      </c>
      <c r="D31" s="53">
        <v>17012</v>
      </c>
      <c r="E31" s="136">
        <v>14449</v>
      </c>
      <c r="F31" s="50">
        <f t="shared" si="2"/>
        <v>84.9341641194451</v>
      </c>
      <c r="G31" s="51">
        <f t="shared" si="3"/>
        <v>7.97339710058287</v>
      </c>
    </row>
    <row r="32" s="58" customFormat="1" ht="23.25" customHeight="1" spans="1:7">
      <c r="A32" s="132" t="s">
        <v>630</v>
      </c>
      <c r="B32" s="53">
        <v>234</v>
      </c>
      <c r="C32" s="53">
        <v>696</v>
      </c>
      <c r="D32" s="53">
        <v>696</v>
      </c>
      <c r="E32" s="136">
        <v>996</v>
      </c>
      <c r="F32" s="50">
        <f t="shared" si="2"/>
        <v>143.103448275862</v>
      </c>
      <c r="G32" s="51">
        <f t="shared" si="3"/>
        <v>325.641025641026</v>
      </c>
    </row>
    <row r="33" s="58" customFormat="1" ht="23.25" customHeight="1" spans="1:7">
      <c r="A33" s="132" t="s">
        <v>632</v>
      </c>
      <c r="B33" s="53"/>
      <c r="C33" s="53"/>
      <c r="D33" s="53"/>
      <c r="E33" s="136">
        <v>1</v>
      </c>
      <c r="F33" s="50"/>
      <c r="G33" s="51"/>
    </row>
    <row r="34" s="58" customFormat="1" ht="23.25" customHeight="1" spans="1:7">
      <c r="A34" s="65" t="s">
        <v>639</v>
      </c>
      <c r="B34" s="53">
        <v>18524</v>
      </c>
      <c r="C34" s="53">
        <v>20555</v>
      </c>
      <c r="D34" s="53">
        <v>20555</v>
      </c>
      <c r="E34" s="53">
        <v>24251</v>
      </c>
      <c r="F34" s="50">
        <f>E34/D34*100</f>
        <v>117.98102651423</v>
      </c>
      <c r="G34" s="51">
        <f>(E34-B34)/B34*100</f>
        <v>30.9166486719931</v>
      </c>
    </row>
    <row r="35" s="58" customFormat="1" ht="23.25" customHeight="1" spans="1:7">
      <c r="A35" s="131" t="s">
        <v>628</v>
      </c>
      <c r="B35" s="53">
        <v>17473</v>
      </c>
      <c r="C35" s="53">
        <v>19670</v>
      </c>
      <c r="D35" s="53">
        <v>19670</v>
      </c>
      <c r="E35" s="136">
        <v>21833</v>
      </c>
      <c r="F35" s="50">
        <f>E35/D35*100</f>
        <v>110.996441281139</v>
      </c>
      <c r="G35" s="51">
        <f>(E35-B35)/B35*100</f>
        <v>24.9527842957706</v>
      </c>
    </row>
    <row r="36" s="58" customFormat="1" ht="23.25" customHeight="1" spans="1:7">
      <c r="A36" s="132" t="s">
        <v>630</v>
      </c>
      <c r="B36" s="53">
        <v>769</v>
      </c>
      <c r="C36" s="53">
        <v>600</v>
      </c>
      <c r="D36" s="53">
        <v>600</v>
      </c>
      <c r="E36" s="136">
        <v>2220</v>
      </c>
      <c r="F36" s="50">
        <f>E36/D36*100</f>
        <v>370</v>
      </c>
      <c r="G36" s="51">
        <f>(E36-B36)/B36*100</f>
        <v>188.686605981795</v>
      </c>
    </row>
    <row r="37" s="58" customFormat="1" ht="23.25" customHeight="1" spans="1:7">
      <c r="A37" s="132" t="s">
        <v>631</v>
      </c>
      <c r="B37" s="53">
        <v>281</v>
      </c>
      <c r="C37" s="53">
        <v>280</v>
      </c>
      <c r="D37" s="53">
        <v>280</v>
      </c>
      <c r="E37" s="136">
        <v>186</v>
      </c>
      <c r="F37" s="50">
        <f>E37/D37*100</f>
        <v>66.4285714285714</v>
      </c>
      <c r="G37" s="51">
        <f>(E37-B37)/B37*100</f>
        <v>-33.8078291814947</v>
      </c>
    </row>
    <row r="38" s="58" customFormat="1" ht="23.25" customHeight="1" spans="1:7">
      <c r="A38" s="132" t="s">
        <v>632</v>
      </c>
      <c r="B38" s="53">
        <v>2</v>
      </c>
      <c r="C38" s="53">
        <v>5</v>
      </c>
      <c r="D38" s="53">
        <v>5</v>
      </c>
      <c r="E38" s="136">
        <v>13</v>
      </c>
      <c r="F38" s="50">
        <f>E38/D38*100</f>
        <v>260</v>
      </c>
      <c r="G38" s="51">
        <f>(E38-B38)/B38*100</f>
        <v>550</v>
      </c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590277777777778" bottom="0.747916666666667" header="0.314583333333333" footer="0.511805555555556"/>
  <pageSetup paperSize="9" scale="90" orientation="landscape" horizontalDpi="600"/>
  <headerFooter alignWithMargins="0">
    <oddFooter>&amp;C&amp;P+28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0"/>
  </sheetPr>
  <dimension ref="A1:G46"/>
  <sheetViews>
    <sheetView showZeros="0" topLeftCell="A14" workbookViewId="0">
      <selection activeCell="I11" sqref="I11"/>
    </sheetView>
  </sheetViews>
  <sheetFormatPr defaultColWidth="9" defaultRowHeight="13.5" outlineLevelCol="6"/>
  <cols>
    <col min="1" max="1" width="37.75" style="34" customWidth="1"/>
    <col min="2" max="2" width="13" style="34" customWidth="1"/>
    <col min="3" max="4" width="13.875" style="34" customWidth="1"/>
    <col min="5" max="5" width="14" style="34" customWidth="1"/>
    <col min="6" max="6" width="17.5" style="34" customWidth="1"/>
    <col min="7" max="7" width="17.625" style="34" customWidth="1"/>
    <col min="8" max="16384" width="9" style="34"/>
  </cols>
  <sheetData>
    <row r="1" ht="22" customHeight="1" spans="1:1">
      <c r="A1" s="34" t="s">
        <v>640</v>
      </c>
    </row>
    <row r="2" s="31" customFormat="1" ht="31" customHeight="1" spans="1:7">
      <c r="A2" s="60" t="s">
        <v>641</v>
      </c>
      <c r="B2" s="60"/>
      <c r="C2" s="60"/>
      <c r="D2" s="60"/>
      <c r="E2" s="60"/>
      <c r="F2" s="60"/>
      <c r="G2" s="60"/>
    </row>
    <row r="3" ht="21" customHeight="1" spans="1:7">
      <c r="A3" s="127"/>
      <c r="B3" s="128"/>
      <c r="C3" s="128"/>
      <c r="D3" s="128"/>
      <c r="E3" s="128"/>
      <c r="F3" s="128"/>
      <c r="G3" s="62" t="s">
        <v>6</v>
      </c>
    </row>
    <row r="4" s="32" customFormat="1" ht="24" customHeight="1" spans="1:7">
      <c r="A4" s="129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32" customFormat="1" ht="24" customHeight="1" spans="1:7">
      <c r="A5" s="130"/>
      <c r="B5" s="46"/>
      <c r="C5" s="43" t="s">
        <v>13</v>
      </c>
      <c r="D5" s="43" t="s">
        <v>14</v>
      </c>
      <c r="E5" s="43"/>
      <c r="F5" s="47"/>
      <c r="G5" s="47"/>
    </row>
    <row r="6" s="33" customFormat="1" ht="24" customHeight="1" spans="1:7">
      <c r="A6" s="64" t="s">
        <v>642</v>
      </c>
      <c r="B6" s="49">
        <v>1019216</v>
      </c>
      <c r="C6" s="49">
        <v>1059718</v>
      </c>
      <c r="D6" s="49">
        <v>1059718</v>
      </c>
      <c r="E6" s="49">
        <v>368681</v>
      </c>
      <c r="F6" s="50">
        <f>E6/D6*100</f>
        <v>34.7904819961537</v>
      </c>
      <c r="G6" s="51">
        <f>(E6-B6)/B6*100</f>
        <v>-63.8270003610618</v>
      </c>
    </row>
    <row r="7" s="34" customFormat="1" ht="24" customHeight="1" spans="1:7">
      <c r="A7" s="52" t="s">
        <v>643</v>
      </c>
      <c r="B7" s="53">
        <v>641767</v>
      </c>
      <c r="C7" s="53">
        <v>665300</v>
      </c>
      <c r="D7" s="53">
        <v>665300</v>
      </c>
      <c r="E7" s="53"/>
      <c r="F7" s="50">
        <f t="shared" ref="F7:F36" si="0">E7/D7*100</f>
        <v>0</v>
      </c>
      <c r="G7" s="51"/>
    </row>
    <row r="8" s="34" customFormat="1" ht="24" customHeight="1" spans="1:7">
      <c r="A8" s="131" t="s">
        <v>644</v>
      </c>
      <c r="B8" s="53">
        <v>600116</v>
      </c>
      <c r="C8" s="53">
        <v>646800</v>
      </c>
      <c r="D8" s="53">
        <v>646800</v>
      </c>
      <c r="E8" s="53"/>
      <c r="F8" s="50">
        <f t="shared" si="0"/>
        <v>0</v>
      </c>
      <c r="G8" s="51"/>
    </row>
    <row r="9" s="34" customFormat="1" ht="24" customHeight="1" spans="1:7">
      <c r="A9" s="131" t="s">
        <v>645</v>
      </c>
      <c r="B9" s="53">
        <v>17143</v>
      </c>
      <c r="C9" s="53">
        <v>15900</v>
      </c>
      <c r="D9" s="53">
        <v>15900</v>
      </c>
      <c r="E9" s="53"/>
      <c r="F9" s="50">
        <f t="shared" si="0"/>
        <v>0</v>
      </c>
      <c r="G9" s="51"/>
    </row>
    <row r="10" s="34" customFormat="1" ht="24" customHeight="1" spans="1:7">
      <c r="A10" s="132" t="s">
        <v>646</v>
      </c>
      <c r="B10" s="53">
        <v>4266</v>
      </c>
      <c r="C10" s="53">
        <v>2500</v>
      </c>
      <c r="D10" s="53">
        <v>2500</v>
      </c>
      <c r="E10" s="53"/>
      <c r="F10" s="50">
        <f t="shared" si="0"/>
        <v>0</v>
      </c>
      <c r="G10" s="51"/>
    </row>
    <row r="11" s="34" customFormat="1" ht="24" customHeight="1" spans="1:7">
      <c r="A11" s="133" t="s">
        <v>647</v>
      </c>
      <c r="B11" s="53">
        <v>267</v>
      </c>
      <c r="C11" s="53">
        <v>100</v>
      </c>
      <c r="D11" s="53">
        <v>100</v>
      </c>
      <c r="E11" s="53"/>
      <c r="F11" s="50">
        <f t="shared" si="0"/>
        <v>0</v>
      </c>
      <c r="G11" s="51"/>
    </row>
    <row r="12" s="34" customFormat="1" ht="24" customHeight="1" spans="1:7">
      <c r="A12" s="133" t="s">
        <v>648</v>
      </c>
      <c r="B12" s="53">
        <v>19975</v>
      </c>
      <c r="C12" s="53"/>
      <c r="D12" s="53"/>
      <c r="E12" s="53"/>
      <c r="F12" s="50"/>
      <c r="G12" s="51"/>
    </row>
    <row r="13" s="34" customFormat="1" ht="24" customHeight="1" spans="1:7">
      <c r="A13" s="52" t="s">
        <v>649</v>
      </c>
      <c r="B13" s="53">
        <v>2472</v>
      </c>
      <c r="C13" s="53"/>
      <c r="D13" s="53"/>
      <c r="E13" s="53"/>
      <c r="F13" s="50"/>
      <c r="G13" s="51"/>
    </row>
    <row r="14" s="34" customFormat="1" ht="24" customHeight="1" spans="1:7">
      <c r="A14" s="131" t="s">
        <v>650</v>
      </c>
      <c r="B14" s="53">
        <v>2472</v>
      </c>
      <c r="C14" s="53"/>
      <c r="D14" s="53"/>
      <c r="E14" s="53"/>
      <c r="F14" s="50"/>
      <c r="G14" s="51"/>
    </row>
    <row r="15" s="34" customFormat="1" ht="24" customHeight="1" spans="1:7">
      <c r="A15" s="52" t="s">
        <v>651</v>
      </c>
      <c r="B15" s="53">
        <v>57285</v>
      </c>
      <c r="C15" s="53">
        <v>39943</v>
      </c>
      <c r="D15" s="53">
        <v>39943</v>
      </c>
      <c r="E15" s="53">
        <v>41482</v>
      </c>
      <c r="F15" s="50">
        <f t="shared" si="0"/>
        <v>103.852990511479</v>
      </c>
      <c r="G15" s="51">
        <f t="shared" ref="G7:G36" si="1">(E15-B15)/B15*100</f>
        <v>-27.5866282621978</v>
      </c>
    </row>
    <row r="16" s="34" customFormat="1" ht="24" customHeight="1" spans="1:7">
      <c r="A16" s="131" t="s">
        <v>644</v>
      </c>
      <c r="B16" s="53">
        <v>35184.816337</v>
      </c>
      <c r="C16" s="53">
        <v>39823.016448</v>
      </c>
      <c r="D16" s="53">
        <v>39823.016448</v>
      </c>
      <c r="E16" s="53">
        <v>39362</v>
      </c>
      <c r="F16" s="50">
        <f t="shared" si="0"/>
        <v>98.8423366959105</v>
      </c>
      <c r="G16" s="51">
        <f t="shared" si="1"/>
        <v>11.8721201298622</v>
      </c>
    </row>
    <row r="17" s="34" customFormat="1" ht="24" customHeight="1" spans="1:7">
      <c r="A17" s="131" t="s">
        <v>646</v>
      </c>
      <c r="B17" s="53">
        <v>2315.947934</v>
      </c>
      <c r="C17" s="53">
        <v>120</v>
      </c>
      <c r="D17" s="53">
        <v>120</v>
      </c>
      <c r="E17" s="53">
        <v>2108</v>
      </c>
      <c r="F17" s="50">
        <f t="shared" si="0"/>
        <v>1756.66666666667</v>
      </c>
      <c r="G17" s="51">
        <f t="shared" si="1"/>
        <v>-8.97895548285672</v>
      </c>
    </row>
    <row r="18" s="34" customFormat="1" ht="24" customHeight="1" spans="1:7">
      <c r="A18" s="132" t="s">
        <v>647</v>
      </c>
      <c r="B18" s="53">
        <v>19784.477032</v>
      </c>
      <c r="C18" s="53"/>
      <c r="D18" s="53"/>
      <c r="E18" s="53">
        <v>12</v>
      </c>
      <c r="F18" s="50"/>
      <c r="G18" s="51">
        <f t="shared" si="1"/>
        <v>-99.9393463876726</v>
      </c>
    </row>
    <row r="19" s="34" customFormat="1" ht="24" customHeight="1" spans="1:7">
      <c r="A19" s="52" t="s">
        <v>652</v>
      </c>
      <c r="B19" s="53">
        <v>203142</v>
      </c>
      <c r="C19" s="53">
        <v>246178</v>
      </c>
      <c r="D19" s="53">
        <v>246178</v>
      </c>
      <c r="E19" s="53">
        <v>200880</v>
      </c>
      <c r="F19" s="50">
        <f t="shared" si="0"/>
        <v>81.5994930497445</v>
      </c>
      <c r="G19" s="51">
        <f t="shared" si="1"/>
        <v>-1.1135068080456</v>
      </c>
    </row>
    <row r="20" s="34" customFormat="1" ht="24" customHeight="1" spans="1:7">
      <c r="A20" s="131" t="s">
        <v>653</v>
      </c>
      <c r="B20" s="53">
        <v>203142</v>
      </c>
      <c r="C20" s="53">
        <v>238266</v>
      </c>
      <c r="D20" s="53">
        <v>238266</v>
      </c>
      <c r="E20" s="53">
        <v>188500</v>
      </c>
      <c r="F20" s="50">
        <f t="shared" si="0"/>
        <v>79.1132599699496</v>
      </c>
      <c r="G20" s="51">
        <f t="shared" si="1"/>
        <v>-7.2077659961997</v>
      </c>
    </row>
    <row r="21" s="34" customFormat="1" ht="24" customHeight="1" spans="1:7">
      <c r="A21" s="132" t="s">
        <v>647</v>
      </c>
      <c r="B21" s="53"/>
      <c r="C21" s="53">
        <v>7912</v>
      </c>
      <c r="D21" s="53">
        <v>7912</v>
      </c>
      <c r="E21" s="53">
        <v>12380</v>
      </c>
      <c r="F21" s="50">
        <f t="shared" si="0"/>
        <v>156.471183013145</v>
      </c>
      <c r="G21" s="51"/>
    </row>
    <row r="22" s="34" customFormat="1" ht="24" customHeight="1" spans="1:7">
      <c r="A22" s="52" t="s">
        <v>654</v>
      </c>
      <c r="B22" s="53">
        <v>45001</v>
      </c>
      <c r="C22" s="53">
        <v>59595</v>
      </c>
      <c r="D22" s="53">
        <v>59595</v>
      </c>
      <c r="E22" s="53">
        <v>56331</v>
      </c>
      <c r="F22" s="50">
        <f t="shared" si="0"/>
        <v>94.5230304555751</v>
      </c>
      <c r="G22" s="51">
        <f t="shared" si="1"/>
        <v>25.1772182840381</v>
      </c>
    </row>
    <row r="23" s="34" customFormat="1" ht="24" customHeight="1" spans="1:7">
      <c r="A23" s="131" t="s">
        <v>653</v>
      </c>
      <c r="B23" s="53">
        <v>40570</v>
      </c>
      <c r="C23" s="53">
        <v>54828</v>
      </c>
      <c r="D23" s="53">
        <v>54828</v>
      </c>
      <c r="E23" s="53">
        <v>38007</v>
      </c>
      <c r="F23" s="50">
        <f t="shared" si="0"/>
        <v>69.3204202232436</v>
      </c>
      <c r="G23" s="51">
        <f t="shared" si="1"/>
        <v>-6.31747596746364</v>
      </c>
    </row>
    <row r="24" s="34" customFormat="1" ht="24" customHeight="1" spans="1:7">
      <c r="A24" s="131" t="s">
        <v>655</v>
      </c>
      <c r="B24" s="53">
        <v>4431</v>
      </c>
      <c r="C24" s="53">
        <v>4767</v>
      </c>
      <c r="D24" s="53">
        <v>4767</v>
      </c>
      <c r="E24" s="53">
        <v>4821</v>
      </c>
      <c r="F24" s="50">
        <f t="shared" si="0"/>
        <v>101.132787916929</v>
      </c>
      <c r="G24" s="51">
        <f t="shared" si="1"/>
        <v>8.80162491536899</v>
      </c>
    </row>
    <row r="25" s="34" customFormat="1" ht="24" customHeight="1" spans="1:7">
      <c r="A25" s="132" t="s">
        <v>647</v>
      </c>
      <c r="B25" s="53"/>
      <c r="C25" s="53"/>
      <c r="D25" s="53"/>
      <c r="E25" s="53">
        <v>13503</v>
      </c>
      <c r="F25" s="50"/>
      <c r="G25" s="51"/>
    </row>
    <row r="26" s="34" customFormat="1" ht="24" customHeight="1" spans="1:7">
      <c r="A26" s="52" t="s">
        <v>656</v>
      </c>
      <c r="B26" s="53">
        <v>9391</v>
      </c>
      <c r="C26" s="53">
        <v>9395</v>
      </c>
      <c r="D26" s="53">
        <v>9395</v>
      </c>
      <c r="E26" s="53">
        <v>10953</v>
      </c>
      <c r="F26" s="50">
        <f t="shared" si="0"/>
        <v>116.583288983502</v>
      </c>
      <c r="G26" s="51">
        <f t="shared" si="1"/>
        <v>16.632946438079</v>
      </c>
    </row>
    <row r="27" s="34" customFormat="1" ht="24" customHeight="1" spans="1:7">
      <c r="A27" s="131" t="s">
        <v>657</v>
      </c>
      <c r="B27" s="53">
        <v>9230</v>
      </c>
      <c r="C27" s="53">
        <v>8979</v>
      </c>
      <c r="D27" s="53">
        <v>8979</v>
      </c>
      <c r="E27" s="53">
        <v>10643</v>
      </c>
      <c r="F27" s="50">
        <f t="shared" si="0"/>
        <v>118.532130526785</v>
      </c>
      <c r="G27" s="51">
        <f t="shared" si="1"/>
        <v>15.3087757313109</v>
      </c>
    </row>
    <row r="28" s="34" customFormat="1" ht="24" customHeight="1" spans="1:7">
      <c r="A28" s="131" t="s">
        <v>658</v>
      </c>
      <c r="B28" s="53"/>
      <c r="C28" s="53">
        <v>150</v>
      </c>
      <c r="D28" s="53">
        <v>150</v>
      </c>
      <c r="E28" s="53">
        <v>42</v>
      </c>
      <c r="F28" s="50">
        <f t="shared" si="0"/>
        <v>28</v>
      </c>
      <c r="G28" s="51"/>
    </row>
    <row r="29" s="34" customFormat="1" ht="24" customHeight="1" spans="1:7">
      <c r="A29" s="52" t="s">
        <v>659</v>
      </c>
      <c r="B29" s="53">
        <v>60158</v>
      </c>
      <c r="C29" s="53">
        <v>39307</v>
      </c>
      <c r="D29" s="53">
        <v>39307</v>
      </c>
      <c r="E29" s="53">
        <v>59035</v>
      </c>
      <c r="F29" s="50">
        <f t="shared" si="0"/>
        <v>150.189533670847</v>
      </c>
      <c r="G29" s="51">
        <f t="shared" si="1"/>
        <v>-1.86675088932478</v>
      </c>
    </row>
    <row r="30" s="34" customFormat="1" ht="24" customHeight="1" spans="1:7">
      <c r="A30" s="134" t="s">
        <v>660</v>
      </c>
      <c r="B30" s="53">
        <v>9792</v>
      </c>
      <c r="C30" s="53">
        <v>9620</v>
      </c>
      <c r="D30" s="53">
        <v>9620</v>
      </c>
      <c r="E30" s="53">
        <v>10371</v>
      </c>
      <c r="F30" s="50">
        <f t="shared" si="0"/>
        <v>107.806652806653</v>
      </c>
      <c r="G30" s="51">
        <f t="shared" si="1"/>
        <v>5.91299019607843</v>
      </c>
    </row>
    <row r="31" s="34" customFormat="1" ht="24" customHeight="1" spans="1:7">
      <c r="A31" s="134" t="s">
        <v>661</v>
      </c>
      <c r="B31" s="53">
        <v>2442.332754</v>
      </c>
      <c r="C31" s="53">
        <v>2540</v>
      </c>
      <c r="D31" s="53">
        <v>2540</v>
      </c>
      <c r="E31" s="53">
        <v>2992</v>
      </c>
      <c r="F31" s="50">
        <f t="shared" si="0"/>
        <v>117.795275590551</v>
      </c>
      <c r="G31" s="51">
        <f t="shared" si="1"/>
        <v>22.5058295230151</v>
      </c>
    </row>
    <row r="32" s="34" customFormat="1" ht="24" customHeight="1" spans="1:7">
      <c r="A32" s="133" t="s">
        <v>662</v>
      </c>
      <c r="B32" s="53">
        <v>232.9797</v>
      </c>
      <c r="C32" s="53">
        <v>260</v>
      </c>
      <c r="D32" s="53">
        <v>260</v>
      </c>
      <c r="E32" s="53"/>
      <c r="F32" s="50">
        <f t="shared" si="0"/>
        <v>0</v>
      </c>
      <c r="G32" s="51"/>
    </row>
    <row r="33" s="34" customFormat="1" ht="24" customHeight="1" spans="1:7">
      <c r="A33" s="135" t="s">
        <v>663</v>
      </c>
      <c r="B33" s="53">
        <v>10904.801376</v>
      </c>
      <c r="C33" s="135">
        <v>10000</v>
      </c>
      <c r="D33" s="135">
        <v>10000</v>
      </c>
      <c r="E33" s="135">
        <v>3136</v>
      </c>
      <c r="F33" s="50">
        <f t="shared" si="0"/>
        <v>31.36</v>
      </c>
      <c r="G33" s="51">
        <f t="shared" si="1"/>
        <v>-71.2420254906989</v>
      </c>
    </row>
    <row r="34" s="34" customFormat="1" ht="24" customHeight="1" spans="1:7">
      <c r="A34" s="135" t="s">
        <v>664</v>
      </c>
      <c r="B34" s="53">
        <v>17.9</v>
      </c>
      <c r="C34" s="135"/>
      <c r="D34" s="135"/>
      <c r="E34" s="135"/>
      <c r="F34" s="50"/>
      <c r="G34" s="51"/>
    </row>
    <row r="35" s="34" customFormat="1" ht="24" customHeight="1" spans="1:7">
      <c r="A35" s="135" t="s">
        <v>665</v>
      </c>
      <c r="B35" s="53">
        <v>175.75965</v>
      </c>
      <c r="C35" s="135">
        <v>200</v>
      </c>
      <c r="D35" s="135">
        <v>200</v>
      </c>
      <c r="E35" s="135">
        <v>160</v>
      </c>
      <c r="F35" s="50">
        <f t="shared" si="0"/>
        <v>80</v>
      </c>
      <c r="G35" s="51">
        <f t="shared" si="1"/>
        <v>-8.96659159255267</v>
      </c>
    </row>
    <row r="36" s="34" customFormat="1" ht="24" customHeight="1" spans="1:7">
      <c r="A36" s="135" t="s">
        <v>666</v>
      </c>
      <c r="B36" s="53">
        <v>35921.153921</v>
      </c>
      <c r="C36" s="135">
        <v>15900</v>
      </c>
      <c r="D36" s="135">
        <v>15900</v>
      </c>
      <c r="E36" s="135">
        <v>42376</v>
      </c>
      <c r="F36" s="50">
        <f t="shared" si="0"/>
        <v>266.51572327044</v>
      </c>
      <c r="G36" s="51">
        <f t="shared" si="1"/>
        <v>17.9694842019716</v>
      </c>
    </row>
    <row r="37" s="34" customFormat="1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590277777777778" bottom="0.747916666666667" header="0.314583333333333" footer="0.550694444444444"/>
  <pageSetup paperSize="9" scale="85" orientation="landscape" horizontalDpi="600"/>
  <headerFooter alignWithMargins="0">
    <oddFooter>&amp;C&amp;P+30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60"/>
  </sheetPr>
  <dimension ref="A1:H45"/>
  <sheetViews>
    <sheetView showZeros="0" workbookViewId="0">
      <selection activeCell="I11" sqref="I11"/>
    </sheetView>
  </sheetViews>
  <sheetFormatPr defaultColWidth="9" defaultRowHeight="14.25" outlineLevelCol="7"/>
  <cols>
    <col min="1" max="1" width="38.25" style="105" customWidth="1"/>
    <col min="2" max="2" width="13" style="105" customWidth="1"/>
    <col min="3" max="4" width="11.5" style="105" customWidth="1"/>
    <col min="5" max="5" width="14" style="105" customWidth="1"/>
    <col min="6" max="6" width="15.75" style="105" customWidth="1"/>
    <col min="7" max="7" width="17.25" style="105" customWidth="1"/>
    <col min="8" max="16384" width="9" style="105"/>
  </cols>
  <sheetData>
    <row r="1" s="58" customFormat="1" ht="22" customHeight="1" spans="1:7">
      <c r="A1" s="84" t="s">
        <v>667</v>
      </c>
      <c r="B1" s="116"/>
      <c r="C1" s="116"/>
      <c r="D1" s="116"/>
      <c r="E1" s="116"/>
      <c r="F1" s="116"/>
      <c r="G1" s="116"/>
    </row>
    <row r="2" s="55" customFormat="1" ht="31" customHeight="1" spans="1:7">
      <c r="A2" s="85" t="s">
        <v>668</v>
      </c>
      <c r="B2" s="85"/>
      <c r="C2" s="85"/>
      <c r="D2" s="85"/>
      <c r="E2" s="85"/>
      <c r="F2" s="85"/>
      <c r="G2" s="85"/>
    </row>
    <row r="3" s="58" customFormat="1" ht="13.5" spans="1:7">
      <c r="A3" s="84"/>
      <c r="B3" s="84"/>
      <c r="C3" s="84"/>
      <c r="D3" s="84"/>
      <c r="E3" s="84"/>
      <c r="F3" s="84"/>
      <c r="G3" s="117" t="s">
        <v>6</v>
      </c>
    </row>
    <row r="4" s="104" customFormat="1" ht="15" customHeight="1" spans="1:7">
      <c r="A4" s="43" t="s">
        <v>7</v>
      </c>
      <c r="B4" s="43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104" customFormat="1" ht="15" customHeight="1" spans="1:7">
      <c r="A5" s="43"/>
      <c r="B5" s="43"/>
      <c r="C5" s="43" t="s">
        <v>13</v>
      </c>
      <c r="D5" s="43" t="s">
        <v>14</v>
      </c>
      <c r="E5" s="43"/>
      <c r="F5" s="47"/>
      <c r="G5" s="47"/>
    </row>
    <row r="6" ht="15" customHeight="1" spans="1:7">
      <c r="A6" s="78" t="s">
        <v>15</v>
      </c>
      <c r="B6" s="118">
        <f>SUM(B7,B22)</f>
        <v>1583723</v>
      </c>
      <c r="C6" s="118">
        <f>SUM(C7,C22)</f>
        <v>1680700</v>
      </c>
      <c r="D6" s="118">
        <f>SUM(D7,D22)</f>
        <v>1480500</v>
      </c>
      <c r="E6" s="118">
        <f>SUM(E7,E22)</f>
        <v>1585561</v>
      </c>
      <c r="F6" s="50">
        <f t="shared" ref="F6:F29" si="0">E6/D6*100</f>
        <v>107.096318811212</v>
      </c>
      <c r="G6" s="51">
        <f>(E6-B6)/B6*100</f>
        <v>0.116055648620371</v>
      </c>
    </row>
    <row r="7" s="58" customFormat="1" ht="15" customHeight="1" spans="1:7">
      <c r="A7" s="119" t="s">
        <v>16</v>
      </c>
      <c r="B7" s="120">
        <f>SUM(B8:B21)</f>
        <v>1174083</v>
      </c>
      <c r="C7" s="120">
        <f>SUM(C8:C21)</f>
        <v>1277805</v>
      </c>
      <c r="D7" s="120">
        <f>SUM(D8:D21)</f>
        <v>1075360</v>
      </c>
      <c r="E7" s="120">
        <f>SUM(E8:E21)</f>
        <v>1066605</v>
      </c>
      <c r="F7" s="50">
        <f t="shared" si="0"/>
        <v>99.1858540395774</v>
      </c>
      <c r="G7" s="51">
        <f t="shared" ref="G7:G29" si="1">(E7-B7)/B7*100</f>
        <v>-9.1542080074407</v>
      </c>
    </row>
    <row r="8" s="58" customFormat="1" ht="15" customHeight="1" spans="1:7">
      <c r="A8" s="121" t="s">
        <v>17</v>
      </c>
      <c r="B8" s="120">
        <v>511180</v>
      </c>
      <c r="C8" s="120">
        <v>569475</v>
      </c>
      <c r="D8" s="120">
        <v>455151</v>
      </c>
      <c r="E8" s="120">
        <v>439025</v>
      </c>
      <c r="F8" s="50">
        <f t="shared" si="0"/>
        <v>96.4569999846205</v>
      </c>
      <c r="G8" s="51">
        <f t="shared" si="1"/>
        <v>-14.1153801009429</v>
      </c>
    </row>
    <row r="9" s="58" customFormat="1" ht="15" customHeight="1" spans="1:7">
      <c r="A9" s="121" t="s">
        <v>669</v>
      </c>
      <c r="B9" s="120">
        <v>195496</v>
      </c>
      <c r="C9" s="120">
        <v>205700</v>
      </c>
      <c r="D9" s="120">
        <v>166308</v>
      </c>
      <c r="E9" s="120">
        <v>125485</v>
      </c>
      <c r="F9" s="50">
        <f t="shared" si="0"/>
        <v>75.4533756644299</v>
      </c>
      <c r="G9" s="51">
        <f t="shared" si="1"/>
        <v>-35.8119859229856</v>
      </c>
    </row>
    <row r="10" s="58" customFormat="1" ht="15" customHeight="1" spans="1:7">
      <c r="A10" s="121" t="s">
        <v>670</v>
      </c>
      <c r="B10" s="120">
        <v>22790</v>
      </c>
      <c r="C10" s="120">
        <v>26100</v>
      </c>
      <c r="D10" s="120">
        <v>22160</v>
      </c>
      <c r="E10" s="120">
        <v>21651</v>
      </c>
      <c r="F10" s="50">
        <f t="shared" si="0"/>
        <v>97.7030685920578</v>
      </c>
      <c r="G10" s="51">
        <f t="shared" si="1"/>
        <v>-4.99780605528741</v>
      </c>
    </row>
    <row r="11" s="58" customFormat="1" ht="15" customHeight="1" spans="1:7">
      <c r="A11" s="121" t="s">
        <v>20</v>
      </c>
      <c r="B11" s="120">
        <v>57774</v>
      </c>
      <c r="C11" s="120">
        <v>60325</v>
      </c>
      <c r="D11" s="120">
        <v>60051</v>
      </c>
      <c r="E11" s="120">
        <v>72822</v>
      </c>
      <c r="F11" s="50">
        <f t="shared" si="0"/>
        <v>121.266923115352</v>
      </c>
      <c r="G11" s="51">
        <f t="shared" si="1"/>
        <v>26.046318413127</v>
      </c>
    </row>
    <row r="12" s="58" customFormat="1" ht="15" customHeight="1" spans="1:7">
      <c r="A12" s="121" t="s">
        <v>21</v>
      </c>
      <c r="B12" s="120">
        <v>77573</v>
      </c>
      <c r="C12" s="120">
        <v>85300</v>
      </c>
      <c r="D12" s="120">
        <v>80543</v>
      </c>
      <c r="E12" s="120">
        <v>86258</v>
      </c>
      <c r="F12" s="50">
        <f t="shared" si="0"/>
        <v>107.095588691755</v>
      </c>
      <c r="G12" s="51">
        <f t="shared" si="1"/>
        <v>11.1959057919637</v>
      </c>
    </row>
    <row r="13" s="58" customFormat="1" ht="15" customHeight="1" spans="1:7">
      <c r="A13" s="121" t="s">
        <v>22</v>
      </c>
      <c r="B13" s="120">
        <v>28036</v>
      </c>
      <c r="C13" s="120">
        <v>29200</v>
      </c>
      <c r="D13" s="120">
        <v>30783</v>
      </c>
      <c r="E13" s="120">
        <v>33841</v>
      </c>
      <c r="F13" s="50">
        <f t="shared" si="0"/>
        <v>109.934054510607</v>
      </c>
      <c r="G13" s="51">
        <f t="shared" si="1"/>
        <v>20.7055214723926</v>
      </c>
    </row>
    <row r="14" s="58" customFormat="1" ht="15" customHeight="1" spans="1:7">
      <c r="A14" s="121" t="s">
        <v>23</v>
      </c>
      <c r="B14" s="120">
        <v>51300</v>
      </c>
      <c r="C14" s="120">
        <v>51050</v>
      </c>
      <c r="D14" s="120">
        <v>38648</v>
      </c>
      <c r="E14" s="120">
        <v>40979</v>
      </c>
      <c r="F14" s="50">
        <f t="shared" si="0"/>
        <v>106.031359966881</v>
      </c>
      <c r="G14" s="51">
        <f t="shared" si="1"/>
        <v>-20.1189083820663</v>
      </c>
    </row>
    <row r="15" s="58" customFormat="1" ht="15" customHeight="1" spans="1:7">
      <c r="A15" s="121" t="s">
        <v>24</v>
      </c>
      <c r="B15" s="120">
        <v>147999</v>
      </c>
      <c r="C15" s="120">
        <v>168300</v>
      </c>
      <c r="D15" s="120">
        <v>153998</v>
      </c>
      <c r="E15" s="120">
        <v>177374</v>
      </c>
      <c r="F15" s="50">
        <f t="shared" si="0"/>
        <v>115.179417914518</v>
      </c>
      <c r="G15" s="51">
        <f t="shared" si="1"/>
        <v>19.8481070818046</v>
      </c>
    </row>
    <row r="16" s="58" customFormat="1" ht="15" customHeight="1" spans="1:7">
      <c r="A16" s="121" t="s">
        <v>25</v>
      </c>
      <c r="B16" s="120">
        <v>18644</v>
      </c>
      <c r="C16" s="120">
        <v>21400</v>
      </c>
      <c r="D16" s="120">
        <v>17302</v>
      </c>
      <c r="E16" s="120">
        <v>18230</v>
      </c>
      <c r="F16" s="50">
        <f t="shared" si="0"/>
        <v>105.363541787077</v>
      </c>
      <c r="G16" s="51">
        <f t="shared" si="1"/>
        <v>-2.22055352928556</v>
      </c>
    </row>
    <row r="17" s="58" customFormat="1" ht="15" customHeight="1" spans="1:7">
      <c r="A17" s="121" t="s">
        <v>26</v>
      </c>
      <c r="B17" s="120">
        <v>6020</v>
      </c>
      <c r="C17" s="120">
        <v>8050</v>
      </c>
      <c r="D17" s="120">
        <v>7801</v>
      </c>
      <c r="E17" s="120">
        <v>9633</v>
      </c>
      <c r="F17" s="50">
        <f t="shared" si="0"/>
        <v>123.484168696321</v>
      </c>
      <c r="G17" s="51">
        <f t="shared" si="1"/>
        <v>60.0166112956811</v>
      </c>
    </row>
    <row r="18" s="58" customFormat="1" ht="15" customHeight="1" spans="1:7">
      <c r="A18" s="121" t="s">
        <v>27</v>
      </c>
      <c r="B18" s="120">
        <v>916</v>
      </c>
      <c r="C18" s="120">
        <v>1000</v>
      </c>
      <c r="D18" s="120">
        <v>67</v>
      </c>
      <c r="E18" s="120">
        <v>441</v>
      </c>
      <c r="F18" s="50">
        <f t="shared" si="0"/>
        <v>658.208955223881</v>
      </c>
      <c r="G18" s="51">
        <f t="shared" si="1"/>
        <v>-51.8558951965066</v>
      </c>
    </row>
    <row r="19" s="58" customFormat="1" ht="15" customHeight="1" spans="1:7">
      <c r="A19" s="119" t="s">
        <v>28</v>
      </c>
      <c r="B19" s="120">
        <v>54655</v>
      </c>
      <c r="C19" s="120">
        <v>50420</v>
      </c>
      <c r="D19" s="120">
        <v>40971</v>
      </c>
      <c r="E19" s="120">
        <v>38832</v>
      </c>
      <c r="F19" s="50">
        <f t="shared" si="0"/>
        <v>94.7792340924068</v>
      </c>
      <c r="G19" s="51">
        <f t="shared" si="1"/>
        <v>-28.9506906961852</v>
      </c>
    </row>
    <row r="20" s="58" customFormat="1" ht="15" customHeight="1" spans="1:7">
      <c r="A20" s="119" t="s">
        <v>29</v>
      </c>
      <c r="B20" s="120">
        <v>1373</v>
      </c>
      <c r="C20" s="120">
        <v>1485</v>
      </c>
      <c r="D20" s="120">
        <v>1577</v>
      </c>
      <c r="E20" s="120">
        <v>1862</v>
      </c>
      <c r="F20" s="50">
        <f t="shared" si="0"/>
        <v>118.072289156627</v>
      </c>
      <c r="G20" s="51">
        <f t="shared" si="1"/>
        <v>35.6154406409323</v>
      </c>
    </row>
    <row r="21" s="58" customFormat="1" ht="15" customHeight="1" spans="1:7">
      <c r="A21" s="119" t="s">
        <v>30</v>
      </c>
      <c r="B21" s="120">
        <v>327</v>
      </c>
      <c r="C21" s="120"/>
      <c r="D21" s="120"/>
      <c r="E21" s="120">
        <v>172</v>
      </c>
      <c r="F21" s="50"/>
      <c r="G21" s="51">
        <f t="shared" si="1"/>
        <v>-47.4006116207951</v>
      </c>
    </row>
    <row r="22" s="58" customFormat="1" ht="15" customHeight="1" spans="1:7">
      <c r="A22" s="121" t="s">
        <v>31</v>
      </c>
      <c r="B22" s="120">
        <f>SUM(B23:B29)</f>
        <v>409640</v>
      </c>
      <c r="C22" s="120">
        <f>SUM(C23:C29)</f>
        <v>402895</v>
      </c>
      <c r="D22" s="120">
        <f>SUM(D23:D29)</f>
        <v>405140</v>
      </c>
      <c r="E22" s="120">
        <f>SUM(E23:E29)</f>
        <v>518956</v>
      </c>
      <c r="F22" s="50">
        <f t="shared" si="0"/>
        <v>128.093004887199</v>
      </c>
      <c r="G22" s="51">
        <f t="shared" si="1"/>
        <v>26.685870520457</v>
      </c>
    </row>
    <row r="23" s="58" customFormat="1" ht="15" customHeight="1" spans="1:7">
      <c r="A23" s="119" t="s">
        <v>32</v>
      </c>
      <c r="B23" s="120">
        <v>70424</v>
      </c>
      <c r="C23" s="120">
        <v>82605</v>
      </c>
      <c r="D23" s="120">
        <v>87614</v>
      </c>
      <c r="E23" s="122">
        <v>94649</v>
      </c>
      <c r="F23" s="50">
        <f t="shared" si="0"/>
        <v>108.029538658205</v>
      </c>
      <c r="G23" s="51">
        <f t="shared" si="1"/>
        <v>34.3987845052823</v>
      </c>
    </row>
    <row r="24" s="58" customFormat="1" ht="15" customHeight="1" spans="1:7">
      <c r="A24" s="121" t="s">
        <v>33</v>
      </c>
      <c r="B24" s="120">
        <v>22948</v>
      </c>
      <c r="C24" s="120">
        <v>13610</v>
      </c>
      <c r="D24" s="120">
        <v>15330</v>
      </c>
      <c r="E24" s="122">
        <v>80927</v>
      </c>
      <c r="F24" s="50">
        <f t="shared" si="0"/>
        <v>527.899543378995</v>
      </c>
      <c r="G24" s="51">
        <f t="shared" si="1"/>
        <v>252.653826041485</v>
      </c>
    </row>
    <row r="25" s="58" customFormat="1" ht="15" customHeight="1" spans="1:7">
      <c r="A25" s="121" t="s">
        <v>34</v>
      </c>
      <c r="B25" s="120">
        <v>263604</v>
      </c>
      <c r="C25" s="120">
        <v>251650</v>
      </c>
      <c r="D25" s="120">
        <v>248889</v>
      </c>
      <c r="E25" s="122">
        <v>297672</v>
      </c>
      <c r="F25" s="50">
        <f t="shared" si="0"/>
        <v>119.600303749864</v>
      </c>
      <c r="G25" s="51">
        <f t="shared" si="1"/>
        <v>12.9239313515728</v>
      </c>
    </row>
    <row r="26" s="58" customFormat="1" ht="15" customHeight="1" spans="1:7">
      <c r="A26" s="121" t="s">
        <v>35</v>
      </c>
      <c r="B26" s="120">
        <v>20865</v>
      </c>
      <c r="C26" s="120">
        <v>21680</v>
      </c>
      <c r="D26" s="120">
        <v>19712</v>
      </c>
      <c r="E26" s="122">
        <v>24640</v>
      </c>
      <c r="F26" s="50">
        <f t="shared" si="0"/>
        <v>125</v>
      </c>
      <c r="G26" s="51">
        <f t="shared" si="1"/>
        <v>18.0924994009106</v>
      </c>
    </row>
    <row r="27" s="58" customFormat="1" ht="15" customHeight="1" spans="1:7">
      <c r="A27" s="121" t="s">
        <v>36</v>
      </c>
      <c r="B27" s="120">
        <v>1276</v>
      </c>
      <c r="C27" s="120">
        <v>1000</v>
      </c>
      <c r="D27" s="120">
        <v>1000</v>
      </c>
      <c r="E27" s="122">
        <v>252</v>
      </c>
      <c r="F27" s="50">
        <f t="shared" si="0"/>
        <v>25.2</v>
      </c>
      <c r="G27" s="51">
        <f t="shared" si="1"/>
        <v>-80.2507836990596</v>
      </c>
    </row>
    <row r="28" s="58" customFormat="1" ht="15" customHeight="1" spans="1:7">
      <c r="A28" s="121" t="s">
        <v>37</v>
      </c>
      <c r="B28" s="120">
        <v>29806</v>
      </c>
      <c r="C28" s="120">
        <v>31600</v>
      </c>
      <c r="D28" s="120">
        <v>31785</v>
      </c>
      <c r="E28" s="122">
        <v>20573</v>
      </c>
      <c r="F28" s="50">
        <f t="shared" si="0"/>
        <v>64.7254994494258</v>
      </c>
      <c r="G28" s="51">
        <f t="shared" si="1"/>
        <v>-30.9769844997651</v>
      </c>
    </row>
    <row r="29" s="58" customFormat="1" ht="15" customHeight="1" spans="1:7">
      <c r="A29" s="121" t="s">
        <v>38</v>
      </c>
      <c r="B29" s="120">
        <v>717</v>
      </c>
      <c r="C29" s="120">
        <v>750</v>
      </c>
      <c r="D29" s="120">
        <v>810</v>
      </c>
      <c r="E29" s="122">
        <v>243</v>
      </c>
      <c r="F29" s="50">
        <f t="shared" si="0"/>
        <v>30</v>
      </c>
      <c r="G29" s="51">
        <f t="shared" si="1"/>
        <v>-66.1087866108787</v>
      </c>
    </row>
    <row r="30" s="58" customFormat="1" ht="15" customHeight="1" spans="1:7">
      <c r="A30" s="121"/>
      <c r="B30" s="120"/>
      <c r="C30" s="120"/>
      <c r="D30" s="120"/>
      <c r="E30" s="122"/>
      <c r="F30" s="123"/>
      <c r="G30" s="72">
        <v>0</v>
      </c>
    </row>
    <row r="31" s="58" customFormat="1" ht="15" customHeight="1" spans="1:7">
      <c r="A31" s="121" t="s">
        <v>39</v>
      </c>
      <c r="B31" s="124">
        <v>871242</v>
      </c>
      <c r="C31" s="124"/>
      <c r="D31" s="124"/>
      <c r="E31" s="120">
        <v>639848</v>
      </c>
      <c r="F31" s="125"/>
      <c r="G31" s="51">
        <f t="shared" ref="G31:G36" si="2">(E31-B31)/B31*100</f>
        <v>-26.559096095</v>
      </c>
    </row>
    <row r="32" s="58" customFormat="1" ht="15" customHeight="1" spans="1:7">
      <c r="A32" s="121" t="s">
        <v>41</v>
      </c>
      <c r="B32" s="124">
        <v>63005</v>
      </c>
      <c r="C32" s="124"/>
      <c r="D32" s="124"/>
      <c r="E32" s="120">
        <v>88973</v>
      </c>
      <c r="F32" s="125"/>
      <c r="G32" s="51">
        <f t="shared" si="2"/>
        <v>41.2157765256726</v>
      </c>
    </row>
    <row r="33" s="58" customFormat="1" ht="15" customHeight="1" spans="1:7">
      <c r="A33" s="121" t="s">
        <v>42</v>
      </c>
      <c r="B33" s="124">
        <v>355793</v>
      </c>
      <c r="C33" s="124"/>
      <c r="D33" s="124"/>
      <c r="E33" s="120">
        <v>469506</v>
      </c>
      <c r="F33" s="125"/>
      <c r="G33" s="51">
        <f t="shared" si="2"/>
        <v>31.9604376702184</v>
      </c>
    </row>
    <row r="34" s="58" customFormat="1" ht="14.1" customHeight="1" spans="1:7">
      <c r="A34" s="121" t="s">
        <v>43</v>
      </c>
      <c r="B34" s="124">
        <v>8428</v>
      </c>
      <c r="C34" s="124"/>
      <c r="D34" s="124"/>
      <c r="E34" s="120">
        <v>46036</v>
      </c>
      <c r="F34" s="125"/>
      <c r="G34" s="51">
        <f t="shared" si="2"/>
        <v>446.226862838158</v>
      </c>
    </row>
    <row r="35" s="58" customFormat="1" ht="15" customHeight="1" spans="1:7">
      <c r="A35" s="121" t="s">
        <v>44</v>
      </c>
      <c r="B35" s="124">
        <v>765980</v>
      </c>
      <c r="C35" s="124"/>
      <c r="D35" s="124"/>
      <c r="E35" s="120">
        <v>1803832</v>
      </c>
      <c r="F35" s="125"/>
      <c r="G35" s="51">
        <f t="shared" si="2"/>
        <v>135.493354917883</v>
      </c>
    </row>
    <row r="36" s="57" customFormat="1" ht="15" customHeight="1" spans="1:7">
      <c r="A36" s="112" t="s">
        <v>45</v>
      </c>
      <c r="B36" s="118">
        <f>SUM(B31:B35,B6)</f>
        <v>3648171</v>
      </c>
      <c r="C36" s="118"/>
      <c r="D36" s="114"/>
      <c r="E36" s="118">
        <f>SUM(E31:E35,E6)</f>
        <v>4633756</v>
      </c>
      <c r="F36" s="118"/>
      <c r="G36" s="51">
        <f t="shared" si="2"/>
        <v>27.0158663067055</v>
      </c>
    </row>
    <row r="37" s="105" customFormat="1" spans="2:8">
      <c r="B37" s="58"/>
      <c r="C37" s="58"/>
      <c r="D37" s="58"/>
      <c r="E37" s="126"/>
      <c r="F37" s="126"/>
      <c r="G37" s="58"/>
      <c r="H37" s="58"/>
    </row>
    <row r="38" spans="2:8">
      <c r="B38" s="58"/>
      <c r="C38" s="58"/>
      <c r="D38" s="58"/>
      <c r="E38" s="58"/>
      <c r="F38" s="58"/>
      <c r="G38" s="58"/>
      <c r="H38" s="58"/>
    </row>
    <row r="39" spans="2:8">
      <c r="B39" s="58"/>
      <c r="C39" s="58"/>
      <c r="D39" s="58"/>
      <c r="E39" s="58"/>
      <c r="F39" s="58"/>
      <c r="G39" s="58"/>
      <c r="H39" s="58"/>
    </row>
    <row r="40" spans="2:8">
      <c r="B40" s="58"/>
      <c r="C40" s="58"/>
      <c r="D40" s="58"/>
      <c r="E40" s="58"/>
      <c r="F40" s="58"/>
      <c r="G40" s="58"/>
      <c r="H40" s="58"/>
    </row>
    <row r="41" spans="2:8">
      <c r="B41" s="58"/>
      <c r="C41" s="58"/>
      <c r="D41" s="58"/>
      <c r="E41" s="58"/>
      <c r="F41" s="58"/>
      <c r="G41" s="58"/>
      <c r="H41" s="58"/>
    </row>
    <row r="42" spans="2:8">
      <c r="B42" s="58"/>
      <c r="C42" s="58"/>
      <c r="D42" s="58"/>
      <c r="E42" s="58"/>
      <c r="F42" s="58"/>
      <c r="G42" s="58"/>
      <c r="H42" s="58"/>
    </row>
    <row r="43" spans="2:8">
      <c r="B43" s="58"/>
      <c r="C43" s="58"/>
      <c r="D43" s="58"/>
      <c r="E43" s="58"/>
      <c r="F43" s="58"/>
      <c r="G43" s="58"/>
      <c r="H43" s="58"/>
    </row>
    <row r="44" spans="2:8">
      <c r="B44" s="58"/>
      <c r="C44" s="58"/>
      <c r="D44" s="58"/>
      <c r="E44" s="58"/>
      <c r="F44" s="58"/>
      <c r="G44" s="58"/>
      <c r="H44" s="58"/>
    </row>
    <row r="45" spans="2:8">
      <c r="B45" s="58"/>
      <c r="C45" s="58"/>
      <c r="D45" s="58"/>
      <c r="E45" s="58"/>
      <c r="F45" s="58"/>
      <c r="G45" s="58"/>
      <c r="H45" s="58"/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118055555555556" bottom="0.314583333333333" header="0.196527777777778" footer="0.314583333333333"/>
  <pageSetup paperSize="9" scale="95" orientation="landscape" horizontalDpi="600"/>
  <headerFooter alignWithMargins="0">
    <oddFooter>&amp;C&amp;P+32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60"/>
  </sheetPr>
  <dimension ref="A1:G710"/>
  <sheetViews>
    <sheetView showZeros="0" workbookViewId="0">
      <pane xSplit="1" ySplit="6" topLeftCell="B702" activePane="bottomRight" state="frozen"/>
      <selection/>
      <selection pane="topRight"/>
      <selection pane="bottomLeft"/>
      <selection pane="bottomRight" activeCell="A4" sqref="A4:G709"/>
    </sheetView>
  </sheetViews>
  <sheetFormatPr defaultColWidth="9" defaultRowHeight="14.25" outlineLevelCol="6"/>
  <cols>
    <col min="1" max="1" width="35.625" style="105" customWidth="1"/>
    <col min="2" max="2" width="13" style="105" customWidth="1"/>
    <col min="3" max="4" width="11.5" style="105" customWidth="1"/>
    <col min="5" max="5" width="14" style="105" customWidth="1"/>
    <col min="6" max="6" width="15.625" style="105" customWidth="1"/>
    <col min="7" max="7" width="17.375" style="105" customWidth="1"/>
    <col min="8" max="16384" width="9" style="105"/>
  </cols>
  <sheetData>
    <row r="1" s="58" customFormat="1" ht="22" customHeight="1" spans="1:7">
      <c r="A1" s="84" t="s">
        <v>671</v>
      </c>
      <c r="B1" s="36"/>
      <c r="C1" s="36"/>
      <c r="D1" s="36"/>
      <c r="E1" s="36"/>
      <c r="F1" s="36"/>
      <c r="G1" s="36"/>
    </row>
    <row r="2" s="55" customFormat="1" ht="31" customHeight="1" spans="1:7">
      <c r="A2" s="85" t="s">
        <v>672</v>
      </c>
      <c r="B2" s="85"/>
      <c r="C2" s="85"/>
      <c r="D2" s="85"/>
      <c r="E2" s="85"/>
      <c r="F2" s="85"/>
      <c r="G2" s="85"/>
    </row>
    <row r="3" ht="15.75" customHeight="1" spans="1:7">
      <c r="A3" s="106"/>
      <c r="B3" s="106"/>
      <c r="C3" s="106"/>
      <c r="D3" s="106"/>
      <c r="E3" s="106"/>
      <c r="F3" s="106"/>
      <c r="G3" s="87"/>
    </row>
    <row r="4" s="104" customFormat="1" ht="15.95" customHeight="1" spans="1:7">
      <c r="A4" s="43" t="s">
        <v>7</v>
      </c>
      <c r="B4" s="43" t="s">
        <v>8</v>
      </c>
      <c r="C4" s="43" t="s">
        <v>9</v>
      </c>
      <c r="D4" s="43"/>
      <c r="E4" s="43" t="s">
        <v>10</v>
      </c>
      <c r="F4" s="43" t="s">
        <v>11</v>
      </c>
      <c r="G4" s="43" t="s">
        <v>12</v>
      </c>
    </row>
    <row r="5" s="104" customFormat="1" ht="15.95" customHeight="1" spans="1:7">
      <c r="A5" s="43"/>
      <c r="B5" s="43"/>
      <c r="C5" s="43" t="s">
        <v>13</v>
      </c>
      <c r="D5" s="43" t="s">
        <v>14</v>
      </c>
      <c r="E5" s="43"/>
      <c r="F5" s="43"/>
      <c r="G5" s="43"/>
    </row>
    <row r="6" ht="15.95" customHeight="1" spans="1:7">
      <c r="A6" s="107" t="s">
        <v>48</v>
      </c>
      <c r="B6" s="91">
        <v>2441591</v>
      </c>
      <c r="C6" s="108">
        <v>2142296</v>
      </c>
      <c r="D6" s="108">
        <v>2345512</v>
      </c>
      <c r="E6" s="91">
        <v>1964266</v>
      </c>
      <c r="F6" s="50">
        <f>E6/D6*100</f>
        <v>83.7457237481624</v>
      </c>
      <c r="G6" s="51">
        <f t="shared" ref="G6:G69" si="0">(E6-B6)/B6*100</f>
        <v>-19.5497525998417</v>
      </c>
    </row>
    <row r="7" s="58" customFormat="1" ht="15.95" customHeight="1" spans="1:7">
      <c r="A7" s="26" t="s">
        <v>49</v>
      </c>
      <c r="B7" s="91">
        <v>175835</v>
      </c>
      <c r="C7" s="109">
        <v>189903</v>
      </c>
      <c r="D7" s="109">
        <v>170191</v>
      </c>
      <c r="E7" s="91">
        <v>159650</v>
      </c>
      <c r="F7" s="50">
        <f>E7/D7*100</f>
        <v>93.8063704896264</v>
      </c>
      <c r="G7" s="51">
        <f t="shared" si="0"/>
        <v>-9.2046520886058</v>
      </c>
    </row>
    <row r="8" s="58" customFormat="1" ht="15.95" customHeight="1" spans="1:7">
      <c r="A8" s="26" t="s">
        <v>50</v>
      </c>
      <c r="B8" s="91">
        <v>3917</v>
      </c>
      <c r="C8" s="109">
        <v>3810</v>
      </c>
      <c r="D8" s="109">
        <v>3760</v>
      </c>
      <c r="E8" s="91">
        <v>3735</v>
      </c>
      <c r="F8" s="50">
        <f>E8/D8*100</f>
        <v>99.3351063829787</v>
      </c>
      <c r="G8" s="51">
        <f t="shared" si="0"/>
        <v>-4.64641307122798</v>
      </c>
    </row>
    <row r="9" s="58" customFormat="1" ht="15.95" customHeight="1" spans="1:7">
      <c r="A9" s="26" t="s">
        <v>51</v>
      </c>
      <c r="B9" s="91">
        <v>2896</v>
      </c>
      <c r="C9" s="109"/>
      <c r="D9" s="109"/>
      <c r="E9" s="91">
        <v>2759</v>
      </c>
      <c r="F9" s="50"/>
      <c r="G9" s="51">
        <f t="shared" si="0"/>
        <v>-4.73066298342541</v>
      </c>
    </row>
    <row r="10" s="58" customFormat="1" ht="15.95" customHeight="1" spans="1:7">
      <c r="A10" s="26" t="s">
        <v>52</v>
      </c>
      <c r="B10" s="91">
        <v>643</v>
      </c>
      <c r="C10" s="109"/>
      <c r="D10" s="109"/>
      <c r="E10" s="91">
        <v>509</v>
      </c>
      <c r="F10" s="50"/>
      <c r="G10" s="51">
        <f t="shared" si="0"/>
        <v>-20.8398133748056</v>
      </c>
    </row>
    <row r="11" s="58" customFormat="1" ht="15.95" customHeight="1" spans="1:7">
      <c r="A11" s="26" t="s">
        <v>53</v>
      </c>
      <c r="B11" s="91">
        <v>302</v>
      </c>
      <c r="C11" s="109"/>
      <c r="D11" s="109"/>
      <c r="E11" s="91">
        <v>317</v>
      </c>
      <c r="F11" s="50"/>
      <c r="G11" s="51">
        <f t="shared" si="0"/>
        <v>4.96688741721854</v>
      </c>
    </row>
    <row r="12" s="58" customFormat="1" ht="15.95" customHeight="1" spans="1:7">
      <c r="A12" s="26" t="s">
        <v>54</v>
      </c>
      <c r="B12" s="91">
        <v>15</v>
      </c>
      <c r="C12" s="109"/>
      <c r="D12" s="109"/>
      <c r="E12" s="91">
        <v>28</v>
      </c>
      <c r="F12" s="50"/>
      <c r="G12" s="51">
        <f t="shared" si="0"/>
        <v>86.6666666666667</v>
      </c>
    </row>
    <row r="13" s="58" customFormat="1" ht="15.95" customHeight="1" spans="1:7">
      <c r="A13" s="26" t="s">
        <v>55</v>
      </c>
      <c r="B13" s="91">
        <v>58</v>
      </c>
      <c r="C13" s="109"/>
      <c r="D13" s="109"/>
      <c r="E13" s="91">
        <v>45</v>
      </c>
      <c r="F13" s="50"/>
      <c r="G13" s="51">
        <f t="shared" si="0"/>
        <v>-22.4137931034483</v>
      </c>
    </row>
    <row r="14" s="58" customFormat="1" ht="15.95" customHeight="1" spans="1:7">
      <c r="A14" s="26" t="s">
        <v>56</v>
      </c>
      <c r="B14" s="91">
        <v>3</v>
      </c>
      <c r="C14" s="109"/>
      <c r="D14" s="109"/>
      <c r="E14" s="91">
        <v>77</v>
      </c>
      <c r="F14" s="50"/>
      <c r="G14" s="51">
        <f t="shared" si="0"/>
        <v>2466.66666666667</v>
      </c>
    </row>
    <row r="15" s="58" customFormat="1" ht="15.95" customHeight="1" spans="1:7">
      <c r="A15" s="26" t="s">
        <v>57</v>
      </c>
      <c r="B15" s="91">
        <v>2523</v>
      </c>
      <c r="C15" s="109">
        <v>2165</v>
      </c>
      <c r="D15" s="109">
        <v>2510</v>
      </c>
      <c r="E15" s="91">
        <v>2501</v>
      </c>
      <c r="F15" s="50">
        <f>E15/D15*100</f>
        <v>99.6414342629482</v>
      </c>
      <c r="G15" s="51">
        <f t="shared" si="0"/>
        <v>-0.871977804201348</v>
      </c>
    </row>
    <row r="16" s="58" customFormat="1" ht="15.95" customHeight="1" spans="1:7">
      <c r="A16" s="26" t="s">
        <v>51</v>
      </c>
      <c r="B16" s="91">
        <v>1971</v>
      </c>
      <c r="C16" s="109"/>
      <c r="D16" s="109"/>
      <c r="E16" s="91">
        <v>1987</v>
      </c>
      <c r="F16" s="50"/>
      <c r="G16" s="51">
        <f t="shared" si="0"/>
        <v>0.811770674784373</v>
      </c>
    </row>
    <row r="17" s="58" customFormat="1" ht="15.95" customHeight="1" spans="1:7">
      <c r="A17" s="26" t="s">
        <v>52</v>
      </c>
      <c r="B17" s="91">
        <v>293</v>
      </c>
      <c r="C17" s="109"/>
      <c r="D17" s="109"/>
      <c r="E17" s="91">
        <v>189</v>
      </c>
      <c r="F17" s="50"/>
      <c r="G17" s="51">
        <f t="shared" si="0"/>
        <v>-35.4948805460751</v>
      </c>
    </row>
    <row r="18" s="58" customFormat="1" ht="15.95" customHeight="1" spans="1:7">
      <c r="A18" s="26" t="s">
        <v>58</v>
      </c>
      <c r="B18" s="91">
        <v>258</v>
      </c>
      <c r="C18" s="109"/>
      <c r="D18" s="109"/>
      <c r="E18" s="91">
        <v>256</v>
      </c>
      <c r="F18" s="50"/>
      <c r="G18" s="51">
        <f t="shared" si="0"/>
        <v>-0.775193798449612</v>
      </c>
    </row>
    <row r="19" s="58" customFormat="1" ht="15.95" customHeight="1" spans="1:7">
      <c r="A19" s="26" t="s">
        <v>673</v>
      </c>
      <c r="B19" s="91">
        <v>0</v>
      </c>
      <c r="C19" s="109"/>
      <c r="D19" s="109"/>
      <c r="E19" s="91">
        <v>28</v>
      </c>
      <c r="F19" s="50"/>
      <c r="G19" s="51"/>
    </row>
    <row r="20" s="58" customFormat="1" ht="15.95" customHeight="1" spans="1:7">
      <c r="A20" s="26" t="s">
        <v>62</v>
      </c>
      <c r="B20" s="91">
        <v>1</v>
      </c>
      <c r="C20" s="109"/>
      <c r="D20" s="109"/>
      <c r="E20" s="91">
        <v>0</v>
      </c>
      <c r="F20" s="50"/>
      <c r="G20" s="51"/>
    </row>
    <row r="21" s="58" customFormat="1" ht="15.95" customHeight="1" spans="1:7">
      <c r="A21" s="26" t="s">
        <v>59</v>
      </c>
      <c r="B21" s="91">
        <v>0</v>
      </c>
      <c r="C21" s="109"/>
      <c r="D21" s="109"/>
      <c r="E21" s="91">
        <v>41</v>
      </c>
      <c r="F21" s="50"/>
      <c r="G21" s="51"/>
    </row>
    <row r="22" s="58" customFormat="1" ht="15.95" customHeight="1" spans="1:7">
      <c r="A22" s="26" t="s">
        <v>60</v>
      </c>
      <c r="B22" s="91">
        <v>77852</v>
      </c>
      <c r="C22" s="108">
        <v>80417</v>
      </c>
      <c r="D22" s="108">
        <v>83464</v>
      </c>
      <c r="E22" s="91">
        <v>77608</v>
      </c>
      <c r="F22" s="50">
        <f>E22/D22*100</f>
        <v>92.9838013994057</v>
      </c>
      <c r="G22" s="51">
        <f t="shared" si="0"/>
        <v>-0.313415198068129</v>
      </c>
    </row>
    <row r="23" s="58" customFormat="1" ht="15.95" customHeight="1" spans="1:7">
      <c r="A23" s="26" t="s">
        <v>51</v>
      </c>
      <c r="B23" s="91">
        <v>26441</v>
      </c>
      <c r="C23" s="109"/>
      <c r="D23" s="109"/>
      <c r="E23" s="91">
        <v>25980</v>
      </c>
      <c r="F23" s="50"/>
      <c r="G23" s="51">
        <f t="shared" si="0"/>
        <v>-1.74350440603608</v>
      </c>
    </row>
    <row r="24" s="58" customFormat="1" ht="15.95" customHeight="1" spans="1:7">
      <c r="A24" s="26" t="s">
        <v>52</v>
      </c>
      <c r="B24" s="91">
        <v>11999</v>
      </c>
      <c r="C24" s="109"/>
      <c r="D24" s="109"/>
      <c r="E24" s="91">
        <v>8905</v>
      </c>
      <c r="F24" s="50"/>
      <c r="G24" s="51">
        <f t="shared" si="0"/>
        <v>-25.7854821235103</v>
      </c>
    </row>
    <row r="25" s="58" customFormat="1" ht="15.95" customHeight="1" spans="1:7">
      <c r="A25" s="26" t="s">
        <v>674</v>
      </c>
      <c r="B25" s="91">
        <v>2062</v>
      </c>
      <c r="C25" s="109"/>
      <c r="D25" s="109"/>
      <c r="E25" s="91">
        <v>1358</v>
      </c>
      <c r="F25" s="50"/>
      <c r="G25" s="51">
        <f t="shared" si="0"/>
        <v>-34.1416100872939</v>
      </c>
    </row>
    <row r="26" s="58" customFormat="1" ht="15.95" customHeight="1" spans="1:7">
      <c r="A26" s="26" t="s">
        <v>675</v>
      </c>
      <c r="B26" s="91">
        <v>24</v>
      </c>
      <c r="C26" s="109"/>
      <c r="D26" s="109"/>
      <c r="E26" s="91">
        <v>30</v>
      </c>
      <c r="F26" s="50"/>
      <c r="G26" s="51">
        <f t="shared" si="0"/>
        <v>25</v>
      </c>
    </row>
    <row r="27" s="58" customFormat="1" ht="15.95" customHeight="1" spans="1:7">
      <c r="A27" s="26" t="s">
        <v>61</v>
      </c>
      <c r="B27" s="91">
        <v>1800</v>
      </c>
      <c r="C27" s="109"/>
      <c r="D27" s="109"/>
      <c r="E27" s="91">
        <v>1810</v>
      </c>
      <c r="F27" s="50"/>
      <c r="G27" s="51">
        <f t="shared" si="0"/>
        <v>0.555555555555556</v>
      </c>
    </row>
    <row r="28" s="58" customFormat="1" ht="15.95" customHeight="1" spans="1:7">
      <c r="A28" s="26" t="s">
        <v>62</v>
      </c>
      <c r="B28" s="91">
        <v>17434</v>
      </c>
      <c r="C28" s="109"/>
      <c r="D28" s="109"/>
      <c r="E28" s="91">
        <v>17007</v>
      </c>
      <c r="F28" s="50"/>
      <c r="G28" s="51">
        <f t="shared" si="0"/>
        <v>-2.44923712286337</v>
      </c>
    </row>
    <row r="29" s="58" customFormat="1" ht="15.95" customHeight="1" spans="1:7">
      <c r="A29" s="26" t="s">
        <v>63</v>
      </c>
      <c r="B29" s="91">
        <v>18092</v>
      </c>
      <c r="C29" s="110"/>
      <c r="D29" s="110"/>
      <c r="E29" s="91">
        <v>22518</v>
      </c>
      <c r="F29" s="50"/>
      <c r="G29" s="51">
        <f t="shared" si="0"/>
        <v>24.4638514260447</v>
      </c>
    </row>
    <row r="30" s="58" customFormat="1" ht="15.95" customHeight="1" spans="1:7">
      <c r="A30" s="26" t="s">
        <v>64</v>
      </c>
      <c r="B30" s="91">
        <v>6892</v>
      </c>
      <c r="C30" s="108">
        <v>5338</v>
      </c>
      <c r="D30" s="108">
        <v>5679</v>
      </c>
      <c r="E30" s="91">
        <v>5533</v>
      </c>
      <c r="F30" s="50">
        <f>E30/D30*100</f>
        <v>97.4291248459236</v>
      </c>
      <c r="G30" s="51">
        <f t="shared" si="0"/>
        <v>-19.7185142193848</v>
      </c>
    </row>
    <row r="31" s="58" customFormat="1" ht="15.95" customHeight="1" spans="1:7">
      <c r="A31" s="26" t="s">
        <v>51</v>
      </c>
      <c r="B31" s="91">
        <v>1586</v>
      </c>
      <c r="C31" s="110"/>
      <c r="D31" s="110"/>
      <c r="E31" s="91">
        <v>1348</v>
      </c>
      <c r="F31" s="50"/>
      <c r="G31" s="51">
        <f t="shared" si="0"/>
        <v>-15.0063051702396</v>
      </c>
    </row>
    <row r="32" s="58" customFormat="1" ht="15.95" customHeight="1" spans="1:7">
      <c r="A32" s="26" t="s">
        <v>52</v>
      </c>
      <c r="B32" s="91">
        <v>1348</v>
      </c>
      <c r="C32" s="110"/>
      <c r="D32" s="110"/>
      <c r="E32" s="91">
        <v>591</v>
      </c>
      <c r="F32" s="50"/>
      <c r="G32" s="51">
        <f t="shared" si="0"/>
        <v>-56.1572700296736</v>
      </c>
    </row>
    <row r="33" s="58" customFormat="1" ht="15.95" customHeight="1" spans="1:7">
      <c r="A33" s="26" t="s">
        <v>676</v>
      </c>
      <c r="B33" s="91">
        <v>86</v>
      </c>
      <c r="C33" s="110"/>
      <c r="D33" s="110"/>
      <c r="E33" s="91">
        <v>53</v>
      </c>
      <c r="F33" s="50"/>
      <c r="G33" s="51">
        <f t="shared" si="0"/>
        <v>-38.3720930232558</v>
      </c>
    </row>
    <row r="34" s="58" customFormat="1" ht="15.95" customHeight="1" spans="1:7">
      <c r="A34" s="26" t="s">
        <v>65</v>
      </c>
      <c r="B34" s="91">
        <v>5</v>
      </c>
      <c r="C34" s="110"/>
      <c r="D34" s="110"/>
      <c r="E34" s="91">
        <v>1</v>
      </c>
      <c r="F34" s="50"/>
      <c r="G34" s="51">
        <f t="shared" si="0"/>
        <v>-80</v>
      </c>
    </row>
    <row r="35" s="58" customFormat="1" ht="15.95" customHeight="1" spans="1:7">
      <c r="A35" s="26" t="s">
        <v>66</v>
      </c>
      <c r="B35" s="91">
        <v>9</v>
      </c>
      <c r="C35" s="110"/>
      <c r="D35" s="110"/>
      <c r="E35" s="91">
        <v>8</v>
      </c>
      <c r="F35" s="50"/>
      <c r="G35" s="51">
        <f t="shared" si="0"/>
        <v>-11.1111111111111</v>
      </c>
    </row>
    <row r="36" s="58" customFormat="1" ht="15.95" customHeight="1" spans="1:7">
      <c r="A36" s="26" t="s">
        <v>62</v>
      </c>
      <c r="B36" s="91">
        <v>3463</v>
      </c>
      <c r="C36" s="110"/>
      <c r="D36" s="110"/>
      <c r="E36" s="91">
        <v>2938</v>
      </c>
      <c r="F36" s="50"/>
      <c r="G36" s="51">
        <f t="shared" si="0"/>
        <v>-15.1602656656079</v>
      </c>
    </row>
    <row r="37" s="58" customFormat="1" ht="15.95" customHeight="1" spans="1:7">
      <c r="A37" s="26" t="s">
        <v>67</v>
      </c>
      <c r="B37" s="91">
        <v>395</v>
      </c>
      <c r="C37" s="110"/>
      <c r="D37" s="110"/>
      <c r="E37" s="91">
        <v>594</v>
      </c>
      <c r="F37" s="50"/>
      <c r="G37" s="51">
        <f t="shared" si="0"/>
        <v>50.379746835443</v>
      </c>
    </row>
    <row r="38" s="58" customFormat="1" ht="15.95" customHeight="1" spans="1:7">
      <c r="A38" s="26" t="s">
        <v>68</v>
      </c>
      <c r="B38" s="91">
        <v>1667</v>
      </c>
      <c r="C38" s="108">
        <v>1130</v>
      </c>
      <c r="D38" s="108">
        <v>1651</v>
      </c>
      <c r="E38" s="91">
        <v>1567</v>
      </c>
      <c r="F38" s="50">
        <f>E38/D38*100</f>
        <v>94.9121744397335</v>
      </c>
      <c r="G38" s="51">
        <f t="shared" si="0"/>
        <v>-5.99880023995201</v>
      </c>
    </row>
    <row r="39" s="58" customFormat="1" ht="15.95" customHeight="1" spans="1:7">
      <c r="A39" s="26" t="s">
        <v>51</v>
      </c>
      <c r="B39" s="91">
        <v>675</v>
      </c>
      <c r="C39" s="110"/>
      <c r="D39" s="110"/>
      <c r="E39" s="91">
        <v>676</v>
      </c>
      <c r="F39" s="50"/>
      <c r="G39" s="51">
        <f t="shared" si="0"/>
        <v>0.148148148148148</v>
      </c>
    </row>
    <row r="40" s="58" customFormat="1" ht="15.95" customHeight="1" spans="1:7">
      <c r="A40" s="26" t="s">
        <v>52</v>
      </c>
      <c r="B40" s="91">
        <v>91</v>
      </c>
      <c r="C40" s="110"/>
      <c r="D40" s="110"/>
      <c r="E40" s="91">
        <v>70</v>
      </c>
      <c r="F40" s="50"/>
      <c r="G40" s="51">
        <f t="shared" si="0"/>
        <v>-23.0769230769231</v>
      </c>
    </row>
    <row r="41" s="58" customFormat="1" ht="15.95" customHeight="1" spans="1:7">
      <c r="A41" s="26" t="s">
        <v>69</v>
      </c>
      <c r="B41" s="91">
        <v>133</v>
      </c>
      <c r="C41" s="110"/>
      <c r="D41" s="110"/>
      <c r="E41" s="91">
        <v>119</v>
      </c>
      <c r="F41" s="50"/>
      <c r="G41" s="51">
        <f t="shared" si="0"/>
        <v>-10.5263157894737</v>
      </c>
    </row>
    <row r="42" s="58" customFormat="1" ht="15.95" customHeight="1" spans="1:7">
      <c r="A42" s="26" t="s">
        <v>70</v>
      </c>
      <c r="B42" s="91">
        <v>632</v>
      </c>
      <c r="C42" s="110"/>
      <c r="D42" s="110"/>
      <c r="E42" s="91">
        <v>657</v>
      </c>
      <c r="F42" s="50"/>
      <c r="G42" s="51">
        <f t="shared" si="0"/>
        <v>3.95569620253165</v>
      </c>
    </row>
    <row r="43" s="58" customFormat="1" ht="15.95" customHeight="1" spans="1:7">
      <c r="A43" s="26" t="s">
        <v>71</v>
      </c>
      <c r="B43" s="91">
        <v>38</v>
      </c>
      <c r="C43" s="110"/>
      <c r="D43" s="110"/>
      <c r="E43" s="91">
        <v>45</v>
      </c>
      <c r="F43" s="50"/>
      <c r="G43" s="51">
        <f t="shared" si="0"/>
        <v>18.4210526315789</v>
      </c>
    </row>
    <row r="44" s="58" customFormat="1" ht="15.95" customHeight="1" spans="1:7">
      <c r="A44" s="26" t="s">
        <v>62</v>
      </c>
      <c r="B44" s="91">
        <v>97</v>
      </c>
      <c r="C44" s="110"/>
      <c r="D44" s="110"/>
      <c r="E44" s="91">
        <v>0</v>
      </c>
      <c r="F44" s="50"/>
      <c r="G44" s="51"/>
    </row>
    <row r="45" s="58" customFormat="1" ht="15.95" customHeight="1" spans="1:7">
      <c r="A45" s="26" t="s">
        <v>677</v>
      </c>
      <c r="B45" s="91">
        <v>1</v>
      </c>
      <c r="C45" s="110"/>
      <c r="D45" s="110"/>
      <c r="E45" s="91">
        <v>0</v>
      </c>
      <c r="F45" s="50"/>
      <c r="G45" s="51"/>
    </row>
    <row r="46" s="58" customFormat="1" ht="15.95" customHeight="1" spans="1:7">
      <c r="A46" s="26" t="s">
        <v>72</v>
      </c>
      <c r="B46" s="91">
        <v>7808</v>
      </c>
      <c r="C46" s="108">
        <v>7024</v>
      </c>
      <c r="D46" s="108">
        <v>6713</v>
      </c>
      <c r="E46" s="91">
        <v>6702</v>
      </c>
      <c r="F46" s="50">
        <f>E46/D46*100</f>
        <v>99.8361388350961</v>
      </c>
      <c r="G46" s="51">
        <f t="shared" si="0"/>
        <v>-14.1649590163934</v>
      </c>
    </row>
    <row r="47" s="58" customFormat="1" ht="15.95" customHeight="1" spans="1:7">
      <c r="A47" s="26" t="s">
        <v>51</v>
      </c>
      <c r="B47" s="91">
        <v>2017</v>
      </c>
      <c r="C47" s="110"/>
      <c r="D47" s="110"/>
      <c r="E47" s="91">
        <v>1911</v>
      </c>
      <c r="F47" s="50"/>
      <c r="G47" s="51">
        <f t="shared" si="0"/>
        <v>-5.25532969757065</v>
      </c>
    </row>
    <row r="48" s="58" customFormat="1" ht="15.95" customHeight="1" spans="1:7">
      <c r="A48" s="26" t="s">
        <v>52</v>
      </c>
      <c r="B48" s="91">
        <v>686</v>
      </c>
      <c r="C48" s="110"/>
      <c r="D48" s="110"/>
      <c r="E48" s="91">
        <v>642</v>
      </c>
      <c r="F48" s="50"/>
      <c r="G48" s="51">
        <f t="shared" si="0"/>
        <v>-6.41399416909621</v>
      </c>
    </row>
    <row r="49" s="58" customFormat="1" ht="15.95" customHeight="1" spans="1:7">
      <c r="A49" s="26" t="s">
        <v>62</v>
      </c>
      <c r="B49" s="91">
        <v>3553</v>
      </c>
      <c r="C49" s="110"/>
      <c r="D49" s="110"/>
      <c r="E49" s="91">
        <v>3278</v>
      </c>
      <c r="F49" s="50"/>
      <c r="G49" s="51">
        <f t="shared" si="0"/>
        <v>-7.73993808049536</v>
      </c>
    </row>
    <row r="50" s="58" customFormat="1" ht="15.95" customHeight="1" spans="1:7">
      <c r="A50" s="26" t="s">
        <v>73</v>
      </c>
      <c r="B50" s="91">
        <v>1552</v>
      </c>
      <c r="C50" s="110"/>
      <c r="D50" s="110"/>
      <c r="E50" s="91">
        <v>871</v>
      </c>
      <c r="F50" s="50"/>
      <c r="G50" s="51">
        <f t="shared" si="0"/>
        <v>-43.8788659793814</v>
      </c>
    </row>
    <row r="51" s="58" customFormat="1" ht="15.95" customHeight="1" spans="1:7">
      <c r="A51" s="26" t="s">
        <v>74</v>
      </c>
      <c r="B51" s="91">
        <v>15394</v>
      </c>
      <c r="C51" s="108">
        <v>11018</v>
      </c>
      <c r="D51" s="108">
        <v>12022</v>
      </c>
      <c r="E51" s="91">
        <v>12022</v>
      </c>
      <c r="F51" s="50">
        <f>E51/D51*100</f>
        <v>100</v>
      </c>
      <c r="G51" s="51">
        <f t="shared" si="0"/>
        <v>-21.9046381707159</v>
      </c>
    </row>
    <row r="52" s="58" customFormat="1" ht="15.95" customHeight="1" spans="1:7">
      <c r="A52" s="26" t="s">
        <v>51</v>
      </c>
      <c r="B52" s="91">
        <v>5894</v>
      </c>
      <c r="C52" s="110"/>
      <c r="D52" s="110"/>
      <c r="E52" s="91">
        <v>4806</v>
      </c>
      <c r="F52" s="50"/>
      <c r="G52" s="51">
        <f t="shared" si="0"/>
        <v>-18.4594502884289</v>
      </c>
    </row>
    <row r="53" s="58" customFormat="1" ht="15.95" customHeight="1" spans="1:7">
      <c r="A53" s="26" t="s">
        <v>52</v>
      </c>
      <c r="B53" s="91">
        <v>5260</v>
      </c>
      <c r="C53" s="110"/>
      <c r="D53" s="110"/>
      <c r="E53" s="91">
        <v>4401</v>
      </c>
      <c r="F53" s="50"/>
      <c r="G53" s="51">
        <f t="shared" si="0"/>
        <v>-16.3307984790875</v>
      </c>
    </row>
    <row r="54" s="58" customFormat="1" ht="15.95" customHeight="1" spans="1:7">
      <c r="A54" s="26" t="s">
        <v>678</v>
      </c>
      <c r="B54" s="91">
        <v>2</v>
      </c>
      <c r="C54" s="110"/>
      <c r="D54" s="110"/>
      <c r="E54" s="91">
        <v>0</v>
      </c>
      <c r="F54" s="50"/>
      <c r="G54" s="51"/>
    </row>
    <row r="55" s="58" customFormat="1" ht="15.95" customHeight="1" spans="1:7">
      <c r="A55" s="26" t="s">
        <v>75</v>
      </c>
      <c r="B55" s="91">
        <v>4238</v>
      </c>
      <c r="C55" s="110"/>
      <c r="D55" s="110"/>
      <c r="E55" s="91">
        <v>2815</v>
      </c>
      <c r="F55" s="50"/>
      <c r="G55" s="51">
        <f t="shared" si="0"/>
        <v>-33.5771590372817</v>
      </c>
    </row>
    <row r="56" s="58" customFormat="1" ht="15.95" customHeight="1" spans="1:7">
      <c r="A56" s="26" t="s">
        <v>76</v>
      </c>
      <c r="B56" s="91">
        <v>1358</v>
      </c>
      <c r="C56" s="108">
        <v>1480</v>
      </c>
      <c r="D56" s="108">
        <v>1195</v>
      </c>
      <c r="E56" s="91">
        <v>1194</v>
      </c>
      <c r="F56" s="50">
        <f>E56/D56*100</f>
        <v>99.9163179916318</v>
      </c>
      <c r="G56" s="51">
        <f t="shared" si="0"/>
        <v>-12.0765832106038</v>
      </c>
    </row>
    <row r="57" s="58" customFormat="1" ht="15.95" customHeight="1" spans="1:7">
      <c r="A57" s="26" t="s">
        <v>51</v>
      </c>
      <c r="B57" s="91">
        <v>925</v>
      </c>
      <c r="C57" s="110"/>
      <c r="D57" s="110"/>
      <c r="E57" s="91">
        <v>859</v>
      </c>
      <c r="F57" s="50"/>
      <c r="G57" s="51">
        <f t="shared" si="0"/>
        <v>-7.13513513513514</v>
      </c>
    </row>
    <row r="58" s="58" customFormat="1" ht="15.95" customHeight="1" spans="1:7">
      <c r="A58" s="26" t="s">
        <v>52</v>
      </c>
      <c r="B58" s="91">
        <v>98</v>
      </c>
      <c r="C58" s="110"/>
      <c r="D58" s="110"/>
      <c r="E58" s="91">
        <v>67</v>
      </c>
      <c r="F58" s="50"/>
      <c r="G58" s="51">
        <f t="shared" si="0"/>
        <v>-31.6326530612245</v>
      </c>
    </row>
    <row r="59" s="58" customFormat="1" ht="15.95" customHeight="1" spans="1:7">
      <c r="A59" s="26" t="s">
        <v>77</v>
      </c>
      <c r="B59" s="91">
        <v>244</v>
      </c>
      <c r="C59" s="110"/>
      <c r="D59" s="110"/>
      <c r="E59" s="91">
        <v>195</v>
      </c>
      <c r="F59" s="50"/>
      <c r="G59" s="51">
        <f t="shared" si="0"/>
        <v>-20.0819672131148</v>
      </c>
    </row>
    <row r="60" s="58" customFormat="1" ht="15.95" customHeight="1" spans="1:7">
      <c r="A60" s="26" t="s">
        <v>62</v>
      </c>
      <c r="B60" s="91">
        <v>89</v>
      </c>
      <c r="C60" s="110"/>
      <c r="D60" s="110"/>
      <c r="E60" s="91">
        <v>58</v>
      </c>
      <c r="F60" s="50"/>
      <c r="G60" s="51">
        <f t="shared" si="0"/>
        <v>-34.8314606741573</v>
      </c>
    </row>
    <row r="61" s="58" customFormat="1" ht="15.95" customHeight="1" spans="1:7">
      <c r="A61" s="26" t="s">
        <v>679</v>
      </c>
      <c r="B61" s="91">
        <v>2</v>
      </c>
      <c r="C61" s="110"/>
      <c r="D61" s="110"/>
      <c r="E61" s="91">
        <v>15</v>
      </c>
      <c r="F61" s="50"/>
      <c r="G61" s="51">
        <f t="shared" si="0"/>
        <v>650</v>
      </c>
    </row>
    <row r="62" s="58" customFormat="1" ht="15.95" customHeight="1" spans="1:7">
      <c r="A62" s="26" t="s">
        <v>78</v>
      </c>
      <c r="B62" s="91">
        <v>593</v>
      </c>
      <c r="C62" s="108">
        <v>663</v>
      </c>
      <c r="D62" s="108">
        <v>863</v>
      </c>
      <c r="E62" s="91">
        <v>863</v>
      </c>
      <c r="F62" s="50">
        <f>E62/D62*100</f>
        <v>100</v>
      </c>
      <c r="G62" s="51">
        <f t="shared" si="0"/>
        <v>45.531197301855</v>
      </c>
    </row>
    <row r="63" s="58" customFormat="1" ht="15.95" customHeight="1" spans="1:7">
      <c r="A63" s="26" t="s">
        <v>79</v>
      </c>
      <c r="B63" s="91">
        <v>0</v>
      </c>
      <c r="C63" s="110"/>
      <c r="D63" s="110"/>
      <c r="E63" s="91">
        <v>9</v>
      </c>
      <c r="F63" s="50"/>
      <c r="G63" s="51"/>
    </row>
    <row r="64" s="58" customFormat="1" ht="15.95" customHeight="1" spans="1:7">
      <c r="A64" s="26" t="s">
        <v>80</v>
      </c>
      <c r="B64" s="91">
        <v>593</v>
      </c>
      <c r="C64" s="110"/>
      <c r="D64" s="110"/>
      <c r="E64" s="91">
        <v>854</v>
      </c>
      <c r="F64" s="50"/>
      <c r="G64" s="51">
        <f t="shared" si="0"/>
        <v>44.0134907251265</v>
      </c>
    </row>
    <row r="65" s="58" customFormat="1" ht="15.95" customHeight="1" spans="1:7">
      <c r="A65" s="26" t="s">
        <v>81</v>
      </c>
      <c r="B65" s="91">
        <v>7706</v>
      </c>
      <c r="C65" s="108">
        <v>11608</v>
      </c>
      <c r="D65" s="108">
        <v>7045</v>
      </c>
      <c r="E65" s="91">
        <v>6946</v>
      </c>
      <c r="F65" s="50">
        <f>E65/D65*100</f>
        <v>98.5947480482612</v>
      </c>
      <c r="G65" s="51">
        <f t="shared" si="0"/>
        <v>-9.86244484817026</v>
      </c>
    </row>
    <row r="66" s="58" customFormat="1" ht="15.95" customHeight="1" spans="1:7">
      <c r="A66" s="26" t="s">
        <v>51</v>
      </c>
      <c r="B66" s="91">
        <v>4509</v>
      </c>
      <c r="C66" s="110"/>
      <c r="D66" s="110"/>
      <c r="E66" s="91">
        <v>4100</v>
      </c>
      <c r="F66" s="50"/>
      <c r="G66" s="51">
        <f t="shared" si="0"/>
        <v>-9.07074739410069</v>
      </c>
    </row>
    <row r="67" s="58" customFormat="1" ht="15.95" customHeight="1" spans="1:7">
      <c r="A67" s="26" t="s">
        <v>52</v>
      </c>
      <c r="B67" s="91">
        <v>1755</v>
      </c>
      <c r="C67" s="110"/>
      <c r="D67" s="110"/>
      <c r="E67" s="91">
        <v>1243</v>
      </c>
      <c r="F67" s="50"/>
      <c r="G67" s="51">
        <f t="shared" si="0"/>
        <v>-29.1737891737892</v>
      </c>
    </row>
    <row r="68" s="58" customFormat="1" ht="15.95" customHeight="1" spans="1:7">
      <c r="A68" s="26" t="s">
        <v>82</v>
      </c>
      <c r="B68" s="91">
        <v>44</v>
      </c>
      <c r="C68" s="110"/>
      <c r="D68" s="110"/>
      <c r="E68" s="91">
        <v>35</v>
      </c>
      <c r="F68" s="50"/>
      <c r="G68" s="51">
        <f t="shared" si="0"/>
        <v>-20.4545454545455</v>
      </c>
    </row>
    <row r="69" s="58" customFormat="1" ht="15.95" customHeight="1" spans="1:7">
      <c r="A69" s="26" t="s">
        <v>83</v>
      </c>
      <c r="B69" s="91">
        <v>100</v>
      </c>
      <c r="C69" s="110"/>
      <c r="D69" s="110"/>
      <c r="E69" s="91">
        <v>255</v>
      </c>
      <c r="F69" s="50"/>
      <c r="G69" s="51">
        <f t="shared" si="0"/>
        <v>155</v>
      </c>
    </row>
    <row r="70" s="58" customFormat="1" ht="15.95" customHeight="1" spans="1:7">
      <c r="A70" s="26" t="s">
        <v>62</v>
      </c>
      <c r="B70" s="91">
        <v>1027</v>
      </c>
      <c r="C70" s="110"/>
      <c r="D70" s="110"/>
      <c r="E70" s="91">
        <v>957</v>
      </c>
      <c r="F70" s="50"/>
      <c r="G70" s="51">
        <f t="shared" ref="G70:G133" si="1">(E70-B70)/B70*100</f>
        <v>-6.8159688412853</v>
      </c>
    </row>
    <row r="71" s="58" customFormat="1" ht="15.95" customHeight="1" spans="1:7">
      <c r="A71" s="26" t="s">
        <v>84</v>
      </c>
      <c r="B71" s="91">
        <v>271</v>
      </c>
      <c r="C71" s="110"/>
      <c r="D71" s="110"/>
      <c r="E71" s="91">
        <v>356</v>
      </c>
      <c r="F71" s="50"/>
      <c r="G71" s="51">
        <f t="shared" si="1"/>
        <v>31.3653136531365</v>
      </c>
    </row>
    <row r="72" s="58" customFormat="1" ht="15.95" customHeight="1" spans="1:7">
      <c r="A72" s="26" t="s">
        <v>85</v>
      </c>
      <c r="B72" s="91">
        <v>10951</v>
      </c>
      <c r="C72" s="108">
        <v>9598</v>
      </c>
      <c r="D72" s="108">
        <v>7489</v>
      </c>
      <c r="E72" s="91">
        <v>6609</v>
      </c>
      <c r="F72" s="50">
        <f>E72/D72*100</f>
        <v>88.2494325010015</v>
      </c>
      <c r="G72" s="51">
        <f t="shared" si="1"/>
        <v>-39.6493470915898</v>
      </c>
    </row>
    <row r="73" s="58" customFormat="1" ht="15.95" customHeight="1" spans="1:7">
      <c r="A73" s="26" t="s">
        <v>51</v>
      </c>
      <c r="B73" s="91">
        <v>1458</v>
      </c>
      <c r="C73" s="110"/>
      <c r="D73" s="110"/>
      <c r="E73" s="91">
        <v>1293</v>
      </c>
      <c r="F73" s="50"/>
      <c r="G73" s="51">
        <f t="shared" si="1"/>
        <v>-11.3168724279835</v>
      </c>
    </row>
    <row r="74" s="58" customFormat="1" ht="15.95" customHeight="1" spans="1:7">
      <c r="A74" s="26" t="s">
        <v>52</v>
      </c>
      <c r="B74" s="91">
        <v>363</v>
      </c>
      <c r="C74" s="110"/>
      <c r="D74" s="110"/>
      <c r="E74" s="91">
        <v>208</v>
      </c>
      <c r="F74" s="50"/>
      <c r="G74" s="51">
        <f t="shared" si="1"/>
        <v>-42.6997245179063</v>
      </c>
    </row>
    <row r="75" s="58" customFormat="1" ht="15.95" customHeight="1" spans="1:7">
      <c r="A75" s="26" t="s">
        <v>86</v>
      </c>
      <c r="B75" s="91">
        <v>2942</v>
      </c>
      <c r="C75" s="110"/>
      <c r="D75" s="110"/>
      <c r="E75" s="91">
        <v>1210</v>
      </c>
      <c r="F75" s="50"/>
      <c r="G75" s="51">
        <f t="shared" si="1"/>
        <v>-58.8715159755269</v>
      </c>
    </row>
    <row r="76" s="58" customFormat="1" ht="15.95" customHeight="1" spans="1:7">
      <c r="A76" s="26" t="s">
        <v>62</v>
      </c>
      <c r="B76" s="91">
        <v>3153</v>
      </c>
      <c r="C76" s="110"/>
      <c r="D76" s="110"/>
      <c r="E76" s="91">
        <v>2770</v>
      </c>
      <c r="F76" s="50"/>
      <c r="G76" s="51">
        <f t="shared" si="1"/>
        <v>-12.1471614335553</v>
      </c>
    </row>
    <row r="77" s="58" customFormat="1" ht="15.95" customHeight="1" spans="1:7">
      <c r="A77" s="26" t="s">
        <v>87</v>
      </c>
      <c r="B77" s="91">
        <v>3035</v>
      </c>
      <c r="C77" s="110"/>
      <c r="D77" s="110"/>
      <c r="E77" s="91">
        <v>1128</v>
      </c>
      <c r="F77" s="50"/>
      <c r="G77" s="51">
        <f t="shared" si="1"/>
        <v>-62.833607907743</v>
      </c>
    </row>
    <row r="78" s="58" customFormat="1" ht="15.95" customHeight="1" spans="1:7">
      <c r="A78" s="26" t="s">
        <v>88</v>
      </c>
      <c r="B78" s="91">
        <v>86</v>
      </c>
      <c r="C78" s="110"/>
      <c r="D78" s="110"/>
      <c r="E78" s="91">
        <v>0</v>
      </c>
      <c r="F78" s="50"/>
      <c r="G78" s="51"/>
    </row>
    <row r="79" s="58" customFormat="1" ht="15.95" customHeight="1" spans="1:7">
      <c r="A79" s="26" t="s">
        <v>52</v>
      </c>
      <c r="B79" s="91">
        <v>86</v>
      </c>
      <c r="C79" s="110"/>
      <c r="D79" s="110"/>
      <c r="E79" s="91">
        <v>0</v>
      </c>
      <c r="F79" s="50"/>
      <c r="G79" s="51"/>
    </row>
    <row r="80" s="58" customFormat="1" ht="15.95" customHeight="1" spans="1:7">
      <c r="A80" s="26" t="s">
        <v>89</v>
      </c>
      <c r="B80" s="91">
        <v>305</v>
      </c>
      <c r="C80" s="108">
        <v>187</v>
      </c>
      <c r="D80" s="108">
        <v>322</v>
      </c>
      <c r="E80" s="91">
        <v>308</v>
      </c>
      <c r="F80" s="50">
        <f>E80/D80*100</f>
        <v>95.6521739130435</v>
      </c>
      <c r="G80" s="51">
        <f t="shared" si="1"/>
        <v>0.983606557377049</v>
      </c>
    </row>
    <row r="81" s="58" customFormat="1" ht="15.95" customHeight="1" spans="1:7">
      <c r="A81" s="26" t="s">
        <v>51</v>
      </c>
      <c r="B81" s="91">
        <v>229</v>
      </c>
      <c r="C81" s="110"/>
      <c r="D81" s="110"/>
      <c r="E81" s="91">
        <v>229</v>
      </c>
      <c r="F81" s="50"/>
      <c r="G81" s="51">
        <f t="shared" si="1"/>
        <v>0</v>
      </c>
    </row>
    <row r="82" s="58" customFormat="1" ht="15.95" customHeight="1" spans="1:7">
      <c r="A82" s="26" t="s">
        <v>52</v>
      </c>
      <c r="B82" s="91">
        <v>8</v>
      </c>
      <c r="C82" s="110"/>
      <c r="D82" s="110"/>
      <c r="E82" s="91">
        <v>9</v>
      </c>
      <c r="F82" s="50"/>
      <c r="G82" s="51">
        <f t="shared" si="1"/>
        <v>12.5</v>
      </c>
    </row>
    <row r="83" s="58" customFormat="1" ht="15.95" customHeight="1" spans="1:7">
      <c r="A83" s="26" t="s">
        <v>90</v>
      </c>
      <c r="B83" s="91">
        <v>67</v>
      </c>
      <c r="C83" s="110"/>
      <c r="D83" s="110"/>
      <c r="E83" s="91">
        <v>66</v>
      </c>
      <c r="F83" s="50"/>
      <c r="G83" s="51">
        <f t="shared" si="1"/>
        <v>-1.49253731343284</v>
      </c>
    </row>
    <row r="84" s="58" customFormat="1" ht="15.95" customHeight="1" spans="1:7">
      <c r="A84" s="26" t="s">
        <v>91</v>
      </c>
      <c r="B84" s="91">
        <v>1</v>
      </c>
      <c r="C84" s="110"/>
      <c r="D84" s="110"/>
      <c r="E84" s="91">
        <v>4</v>
      </c>
      <c r="F84" s="50"/>
      <c r="G84" s="51">
        <f t="shared" si="1"/>
        <v>300</v>
      </c>
    </row>
    <row r="85" s="58" customFormat="1" ht="15.95" customHeight="1" spans="1:7">
      <c r="A85" s="26" t="s">
        <v>92</v>
      </c>
      <c r="B85" s="91">
        <v>1521</v>
      </c>
      <c r="C85" s="108">
        <v>949</v>
      </c>
      <c r="D85" s="108">
        <v>1140</v>
      </c>
      <c r="E85" s="91">
        <v>1139</v>
      </c>
      <c r="F85" s="50">
        <f>E85/D85*100</f>
        <v>99.9122807017544</v>
      </c>
      <c r="G85" s="51">
        <f t="shared" si="1"/>
        <v>-25.1150558842867</v>
      </c>
    </row>
    <row r="86" s="58" customFormat="1" ht="15.95" customHeight="1" spans="1:7">
      <c r="A86" s="26" t="s">
        <v>52</v>
      </c>
      <c r="B86" s="91">
        <v>90</v>
      </c>
      <c r="C86" s="110"/>
      <c r="D86" s="110"/>
      <c r="E86" s="91">
        <v>27</v>
      </c>
      <c r="F86" s="50"/>
      <c r="G86" s="51">
        <f t="shared" si="1"/>
        <v>-70</v>
      </c>
    </row>
    <row r="87" s="58" customFormat="1" ht="15.95" customHeight="1" spans="1:7">
      <c r="A87" s="26" t="s">
        <v>93</v>
      </c>
      <c r="B87" s="91">
        <v>1404</v>
      </c>
      <c r="C87" s="110"/>
      <c r="D87" s="110"/>
      <c r="E87" s="91">
        <v>1100</v>
      </c>
      <c r="F87" s="50"/>
      <c r="G87" s="51">
        <f t="shared" si="1"/>
        <v>-21.6524216524217</v>
      </c>
    </row>
    <row r="88" s="58" customFormat="1" ht="15.95" customHeight="1" spans="1:7">
      <c r="A88" s="26" t="s">
        <v>680</v>
      </c>
      <c r="B88" s="91">
        <v>27</v>
      </c>
      <c r="C88" s="110"/>
      <c r="D88" s="110"/>
      <c r="E88" s="91">
        <v>12</v>
      </c>
      <c r="F88" s="50"/>
      <c r="G88" s="51">
        <f t="shared" si="1"/>
        <v>-55.5555555555556</v>
      </c>
    </row>
    <row r="89" s="58" customFormat="1" ht="15.95" customHeight="1" spans="1:7">
      <c r="A89" s="26" t="s">
        <v>94</v>
      </c>
      <c r="B89" s="91">
        <v>612</v>
      </c>
      <c r="C89" s="108">
        <v>484</v>
      </c>
      <c r="D89" s="108">
        <v>714</v>
      </c>
      <c r="E89" s="91">
        <v>714</v>
      </c>
      <c r="F89" s="50">
        <f>E89/D89*100</f>
        <v>100</v>
      </c>
      <c r="G89" s="51">
        <f t="shared" si="1"/>
        <v>16.6666666666667</v>
      </c>
    </row>
    <row r="90" s="58" customFormat="1" ht="15.95" customHeight="1" spans="1:7">
      <c r="A90" s="26" t="s">
        <v>51</v>
      </c>
      <c r="B90" s="91">
        <v>480</v>
      </c>
      <c r="C90" s="110"/>
      <c r="D90" s="110"/>
      <c r="E90" s="91">
        <v>499</v>
      </c>
      <c r="F90" s="50"/>
      <c r="G90" s="51">
        <f t="shared" si="1"/>
        <v>3.95833333333333</v>
      </c>
    </row>
    <row r="91" s="58" customFormat="1" ht="15.95" customHeight="1" spans="1:7">
      <c r="A91" s="26" t="s">
        <v>52</v>
      </c>
      <c r="B91" s="91">
        <v>132</v>
      </c>
      <c r="C91" s="110"/>
      <c r="D91" s="110"/>
      <c r="E91" s="91">
        <v>193</v>
      </c>
      <c r="F91" s="50"/>
      <c r="G91" s="51">
        <f t="shared" si="1"/>
        <v>46.2121212121212</v>
      </c>
    </row>
    <row r="92" s="58" customFormat="1" ht="15.95" customHeight="1" spans="1:7">
      <c r="A92" s="26" t="s">
        <v>681</v>
      </c>
      <c r="B92" s="91">
        <v>0</v>
      </c>
      <c r="C92" s="110"/>
      <c r="D92" s="110"/>
      <c r="E92" s="91">
        <v>22</v>
      </c>
      <c r="F92" s="50"/>
      <c r="G92" s="51"/>
    </row>
    <row r="93" s="58" customFormat="1" ht="15.95" customHeight="1" spans="1:7">
      <c r="A93" s="26" t="s">
        <v>95</v>
      </c>
      <c r="B93" s="91">
        <v>2447</v>
      </c>
      <c r="C93" s="108">
        <v>2775</v>
      </c>
      <c r="D93" s="108">
        <v>2477</v>
      </c>
      <c r="E93" s="91">
        <v>1975</v>
      </c>
      <c r="F93" s="50">
        <f>E93/D93*100</f>
        <v>79.7335486475575</v>
      </c>
      <c r="G93" s="51">
        <f t="shared" si="1"/>
        <v>-19.2889252145484</v>
      </c>
    </row>
    <row r="94" s="58" customFormat="1" ht="15.95" customHeight="1" spans="1:7">
      <c r="A94" s="26" t="s">
        <v>51</v>
      </c>
      <c r="B94" s="91">
        <v>1179</v>
      </c>
      <c r="C94" s="110"/>
      <c r="D94" s="110"/>
      <c r="E94" s="91">
        <v>1102</v>
      </c>
      <c r="F94" s="50"/>
      <c r="G94" s="51">
        <f t="shared" si="1"/>
        <v>-6.53095843935539</v>
      </c>
    </row>
    <row r="95" s="58" customFormat="1" ht="15.95" customHeight="1" spans="1:7">
      <c r="A95" s="26" t="s">
        <v>52</v>
      </c>
      <c r="B95" s="91">
        <v>279</v>
      </c>
      <c r="C95" s="110"/>
      <c r="D95" s="110"/>
      <c r="E95" s="91">
        <v>213</v>
      </c>
      <c r="F95" s="50"/>
      <c r="G95" s="51">
        <f t="shared" si="1"/>
        <v>-23.6559139784946</v>
      </c>
    </row>
    <row r="96" s="58" customFormat="1" ht="15.95" customHeight="1" spans="1:7">
      <c r="A96" s="26" t="s">
        <v>96</v>
      </c>
      <c r="B96" s="91">
        <v>395</v>
      </c>
      <c r="C96" s="110"/>
      <c r="D96" s="110"/>
      <c r="E96" s="91">
        <v>156</v>
      </c>
      <c r="F96" s="50"/>
      <c r="G96" s="51">
        <f t="shared" si="1"/>
        <v>-60.5063291139241</v>
      </c>
    </row>
    <row r="97" s="58" customFormat="1" ht="15.95" customHeight="1" spans="1:7">
      <c r="A97" s="26" t="s">
        <v>62</v>
      </c>
      <c r="B97" s="91">
        <v>42</v>
      </c>
      <c r="C97" s="110"/>
      <c r="D97" s="110"/>
      <c r="E97" s="91">
        <v>39</v>
      </c>
      <c r="F97" s="50"/>
      <c r="G97" s="51">
        <f t="shared" si="1"/>
        <v>-7.14285714285714</v>
      </c>
    </row>
    <row r="98" s="58" customFormat="1" ht="15.95" customHeight="1" spans="1:7">
      <c r="A98" s="26" t="s">
        <v>97</v>
      </c>
      <c r="B98" s="91">
        <v>552</v>
      </c>
      <c r="C98" s="110"/>
      <c r="D98" s="110"/>
      <c r="E98" s="91">
        <v>465</v>
      </c>
      <c r="F98" s="50"/>
      <c r="G98" s="51">
        <f t="shared" si="1"/>
        <v>-15.7608695652174</v>
      </c>
    </row>
    <row r="99" s="58" customFormat="1" ht="15.95" customHeight="1" spans="1:7">
      <c r="A99" s="26" t="s">
        <v>98</v>
      </c>
      <c r="B99" s="91">
        <v>7615</v>
      </c>
      <c r="C99" s="108">
        <v>6851</v>
      </c>
      <c r="D99" s="108">
        <v>8093</v>
      </c>
      <c r="E99" s="91">
        <v>7457</v>
      </c>
      <c r="F99" s="50">
        <f>E99/D99*100</f>
        <v>92.1413567280366</v>
      </c>
      <c r="G99" s="51">
        <f t="shared" si="1"/>
        <v>-2.07485226526592</v>
      </c>
    </row>
    <row r="100" s="58" customFormat="1" ht="15.95" customHeight="1" spans="1:7">
      <c r="A100" s="26" t="s">
        <v>51</v>
      </c>
      <c r="B100" s="91">
        <v>5377</v>
      </c>
      <c r="C100" s="110"/>
      <c r="D100" s="110"/>
      <c r="E100" s="91">
        <v>5381</v>
      </c>
      <c r="F100" s="50"/>
      <c r="G100" s="51">
        <f t="shared" si="1"/>
        <v>0.0743909243072345</v>
      </c>
    </row>
    <row r="101" s="58" customFormat="1" ht="15.95" customHeight="1" spans="1:7">
      <c r="A101" s="26" t="s">
        <v>52</v>
      </c>
      <c r="B101" s="91">
        <v>947</v>
      </c>
      <c r="C101" s="110"/>
      <c r="D101" s="110"/>
      <c r="E101" s="91">
        <v>773</v>
      </c>
      <c r="F101" s="50"/>
      <c r="G101" s="51">
        <f t="shared" si="1"/>
        <v>-18.3738120380148</v>
      </c>
    </row>
    <row r="102" s="58" customFormat="1" ht="15.95" customHeight="1" spans="1:7">
      <c r="A102" s="26" t="s">
        <v>674</v>
      </c>
      <c r="B102" s="91">
        <v>6</v>
      </c>
      <c r="C102" s="110"/>
      <c r="D102" s="110"/>
      <c r="E102" s="91">
        <v>8</v>
      </c>
      <c r="F102" s="50"/>
      <c r="G102" s="51">
        <f t="shared" si="1"/>
        <v>33.3333333333333</v>
      </c>
    </row>
    <row r="103" s="58" customFormat="1" ht="15.95" customHeight="1" spans="1:7">
      <c r="A103" s="26" t="s">
        <v>99</v>
      </c>
      <c r="B103" s="91">
        <v>192</v>
      </c>
      <c r="C103" s="110"/>
      <c r="D103" s="110"/>
      <c r="E103" s="91">
        <v>221</v>
      </c>
      <c r="F103" s="50"/>
      <c r="G103" s="51">
        <f t="shared" si="1"/>
        <v>15.1041666666667</v>
      </c>
    </row>
    <row r="104" s="58" customFormat="1" ht="15.95" customHeight="1" spans="1:7">
      <c r="A104" s="26" t="s">
        <v>62</v>
      </c>
      <c r="B104" s="91">
        <v>983</v>
      </c>
      <c r="C104" s="110"/>
      <c r="D104" s="110"/>
      <c r="E104" s="91">
        <v>975</v>
      </c>
      <c r="F104" s="50"/>
      <c r="G104" s="51">
        <f t="shared" si="1"/>
        <v>-0.81383519837233</v>
      </c>
    </row>
    <row r="105" s="58" customFormat="1" ht="15.95" customHeight="1" spans="1:7">
      <c r="A105" s="26" t="s">
        <v>682</v>
      </c>
      <c r="B105" s="91">
        <v>110</v>
      </c>
      <c r="C105" s="110"/>
      <c r="D105" s="110"/>
      <c r="E105" s="91">
        <v>99</v>
      </c>
      <c r="F105" s="50"/>
      <c r="G105" s="51">
        <f t="shared" si="1"/>
        <v>-10</v>
      </c>
    </row>
    <row r="106" s="58" customFormat="1" ht="15.95" customHeight="1" spans="1:7">
      <c r="A106" s="26" t="s">
        <v>100</v>
      </c>
      <c r="B106" s="91">
        <v>5773</v>
      </c>
      <c r="C106" s="108">
        <v>5734</v>
      </c>
      <c r="D106" s="108">
        <v>5816</v>
      </c>
      <c r="E106" s="91">
        <v>5511</v>
      </c>
      <c r="F106" s="50">
        <f>E106/D106*100</f>
        <v>94.7558459422283</v>
      </c>
      <c r="G106" s="51">
        <f t="shared" si="1"/>
        <v>-4.53836826606617</v>
      </c>
    </row>
    <row r="107" s="58" customFormat="1" ht="15.95" customHeight="1" spans="1:7">
      <c r="A107" s="26" t="s">
        <v>51</v>
      </c>
      <c r="B107" s="91">
        <v>1417</v>
      </c>
      <c r="C107" s="110"/>
      <c r="D107" s="110"/>
      <c r="E107" s="91">
        <v>1077</v>
      </c>
      <c r="F107" s="50"/>
      <c r="G107" s="51">
        <f t="shared" si="1"/>
        <v>-23.9943542695836</v>
      </c>
    </row>
    <row r="108" s="58" customFormat="1" ht="15.95" customHeight="1" spans="1:7">
      <c r="A108" s="26" t="s">
        <v>52</v>
      </c>
      <c r="B108" s="91">
        <v>394</v>
      </c>
      <c r="C108" s="110"/>
      <c r="D108" s="110"/>
      <c r="E108" s="91">
        <v>763</v>
      </c>
      <c r="F108" s="50"/>
      <c r="G108" s="51">
        <f t="shared" si="1"/>
        <v>93.6548223350254</v>
      </c>
    </row>
    <row r="109" s="58" customFormat="1" ht="15.95" customHeight="1" spans="1:7">
      <c r="A109" s="26" t="s">
        <v>674</v>
      </c>
      <c r="B109" s="91">
        <v>64</v>
      </c>
      <c r="C109" s="110"/>
      <c r="D109" s="110"/>
      <c r="E109" s="91">
        <v>101</v>
      </c>
      <c r="F109" s="50"/>
      <c r="G109" s="51">
        <f t="shared" si="1"/>
        <v>57.8125</v>
      </c>
    </row>
    <row r="110" s="58" customFormat="1" ht="15.95" customHeight="1" spans="1:7">
      <c r="A110" s="26" t="s">
        <v>101</v>
      </c>
      <c r="B110" s="91">
        <v>27</v>
      </c>
      <c r="C110" s="110"/>
      <c r="D110" s="110"/>
      <c r="E110" s="91">
        <v>32</v>
      </c>
      <c r="F110" s="50"/>
      <c r="G110" s="51">
        <f t="shared" si="1"/>
        <v>18.5185185185185</v>
      </c>
    </row>
    <row r="111" s="58" customFormat="1" ht="15.95" customHeight="1" spans="1:7">
      <c r="A111" s="26" t="s">
        <v>62</v>
      </c>
      <c r="B111" s="91">
        <v>2295</v>
      </c>
      <c r="C111" s="110"/>
      <c r="D111" s="110"/>
      <c r="E111" s="91">
        <v>2330</v>
      </c>
      <c r="F111" s="50"/>
      <c r="G111" s="51">
        <f t="shared" si="1"/>
        <v>1.52505446623094</v>
      </c>
    </row>
    <row r="112" s="58" customFormat="1" ht="15.95" customHeight="1" spans="1:7">
      <c r="A112" s="26" t="s">
        <v>102</v>
      </c>
      <c r="B112" s="91">
        <v>1576</v>
      </c>
      <c r="C112" s="110"/>
      <c r="D112" s="110"/>
      <c r="E112" s="91">
        <v>1208</v>
      </c>
      <c r="F112" s="50"/>
      <c r="G112" s="51">
        <f t="shared" si="1"/>
        <v>-23.3502538071066</v>
      </c>
    </row>
    <row r="113" s="58" customFormat="1" ht="15.95" customHeight="1" spans="1:7">
      <c r="A113" s="26" t="s">
        <v>103</v>
      </c>
      <c r="B113" s="91">
        <v>3133</v>
      </c>
      <c r="C113" s="108">
        <v>2804</v>
      </c>
      <c r="D113" s="108">
        <v>3355</v>
      </c>
      <c r="E113" s="91">
        <v>2930</v>
      </c>
      <c r="F113" s="50">
        <f>E113/D113*100</f>
        <v>87.3323397913562</v>
      </c>
      <c r="G113" s="51">
        <f t="shared" si="1"/>
        <v>-6.47941270347909</v>
      </c>
    </row>
    <row r="114" s="58" customFormat="1" ht="15.95" customHeight="1" spans="1:7">
      <c r="A114" s="26" t="s">
        <v>51</v>
      </c>
      <c r="B114" s="91">
        <v>912</v>
      </c>
      <c r="C114" s="110"/>
      <c r="D114" s="110"/>
      <c r="E114" s="91">
        <v>868</v>
      </c>
      <c r="F114" s="50"/>
      <c r="G114" s="51">
        <f t="shared" si="1"/>
        <v>-4.82456140350877</v>
      </c>
    </row>
    <row r="115" s="58" customFormat="1" ht="15.95" customHeight="1" spans="1:7">
      <c r="A115" s="26" t="s">
        <v>52</v>
      </c>
      <c r="B115" s="91">
        <v>1254</v>
      </c>
      <c r="C115" s="110"/>
      <c r="D115" s="110"/>
      <c r="E115" s="91">
        <v>1187</v>
      </c>
      <c r="F115" s="50"/>
      <c r="G115" s="51">
        <f t="shared" si="1"/>
        <v>-5.34290271132376</v>
      </c>
    </row>
    <row r="116" s="58" customFormat="1" ht="15.95" customHeight="1" spans="1:7">
      <c r="A116" s="26" t="s">
        <v>62</v>
      </c>
      <c r="B116" s="91">
        <v>719</v>
      </c>
      <c r="C116" s="110"/>
      <c r="D116" s="110"/>
      <c r="E116" s="91">
        <v>711</v>
      </c>
      <c r="F116" s="50"/>
      <c r="G116" s="51">
        <f t="shared" si="1"/>
        <v>-1.11265646731572</v>
      </c>
    </row>
    <row r="117" s="58" customFormat="1" ht="15.95" customHeight="1" spans="1:7">
      <c r="A117" s="26" t="s">
        <v>104</v>
      </c>
      <c r="B117" s="91">
        <v>248</v>
      </c>
      <c r="C117" s="110"/>
      <c r="D117" s="110"/>
      <c r="E117" s="91">
        <v>164</v>
      </c>
      <c r="F117" s="50"/>
      <c r="G117" s="51">
        <f t="shared" si="1"/>
        <v>-33.8709677419355</v>
      </c>
    </row>
    <row r="118" s="58" customFormat="1" ht="15.95" customHeight="1" spans="1:7">
      <c r="A118" s="26" t="s">
        <v>105</v>
      </c>
      <c r="B118" s="91">
        <v>826</v>
      </c>
      <c r="C118" s="108">
        <v>742</v>
      </c>
      <c r="D118" s="108">
        <v>848</v>
      </c>
      <c r="E118" s="91">
        <v>828</v>
      </c>
      <c r="F118" s="50">
        <f>E118/D118*100</f>
        <v>97.6415094339623</v>
      </c>
      <c r="G118" s="51">
        <f t="shared" si="1"/>
        <v>0.242130750605327</v>
      </c>
    </row>
    <row r="119" s="58" customFormat="1" ht="15.95" customHeight="1" spans="1:7">
      <c r="A119" s="26" t="s">
        <v>51</v>
      </c>
      <c r="B119" s="91">
        <v>653</v>
      </c>
      <c r="C119" s="110"/>
      <c r="D119" s="110"/>
      <c r="E119" s="91">
        <v>665</v>
      </c>
      <c r="F119" s="50"/>
      <c r="G119" s="51">
        <f t="shared" si="1"/>
        <v>1.83767228177642</v>
      </c>
    </row>
    <row r="120" s="58" customFormat="1" ht="15.95" customHeight="1" spans="1:7">
      <c r="A120" s="26" t="s">
        <v>52</v>
      </c>
      <c r="B120" s="91">
        <v>140</v>
      </c>
      <c r="C120" s="110"/>
      <c r="D120" s="110"/>
      <c r="E120" s="91">
        <v>130</v>
      </c>
      <c r="F120" s="50"/>
      <c r="G120" s="51">
        <f t="shared" si="1"/>
        <v>-7.14285714285714</v>
      </c>
    </row>
    <row r="121" s="58" customFormat="1" ht="15.95" customHeight="1" spans="1:7">
      <c r="A121" s="26" t="s">
        <v>106</v>
      </c>
      <c r="B121" s="91">
        <v>27</v>
      </c>
      <c r="C121" s="110"/>
      <c r="D121" s="110"/>
      <c r="E121" s="91">
        <v>24</v>
      </c>
      <c r="F121" s="50"/>
      <c r="G121" s="51">
        <f t="shared" si="1"/>
        <v>-11.1111111111111</v>
      </c>
    </row>
    <row r="122" s="58" customFormat="1" ht="15.95" customHeight="1" spans="1:7">
      <c r="A122" s="26" t="s">
        <v>683</v>
      </c>
      <c r="B122" s="91">
        <v>6</v>
      </c>
      <c r="C122" s="110"/>
      <c r="D122" s="110"/>
      <c r="E122" s="91">
        <v>9</v>
      </c>
      <c r="F122" s="50"/>
      <c r="G122" s="51">
        <f t="shared" si="1"/>
        <v>50</v>
      </c>
    </row>
    <row r="123" s="58" customFormat="1" ht="15.95" customHeight="1" spans="1:7">
      <c r="A123" s="26" t="s">
        <v>684</v>
      </c>
      <c r="B123" s="91">
        <v>45</v>
      </c>
      <c r="C123" s="108">
        <v>100</v>
      </c>
      <c r="D123" s="108">
        <v>72</v>
      </c>
      <c r="E123" s="91">
        <v>72</v>
      </c>
      <c r="F123" s="50">
        <f>E123/D123*100</f>
        <v>100</v>
      </c>
      <c r="G123" s="51">
        <f t="shared" si="1"/>
        <v>60</v>
      </c>
    </row>
    <row r="124" s="58" customFormat="1" ht="15.95" customHeight="1" spans="1:7">
      <c r="A124" s="26" t="s">
        <v>52</v>
      </c>
      <c r="B124" s="91">
        <v>40</v>
      </c>
      <c r="C124" s="110"/>
      <c r="D124" s="110"/>
      <c r="E124" s="91">
        <v>69</v>
      </c>
      <c r="F124" s="50"/>
      <c r="G124" s="51">
        <f t="shared" si="1"/>
        <v>72.5</v>
      </c>
    </row>
    <row r="125" s="58" customFormat="1" ht="15.95" customHeight="1" spans="1:7">
      <c r="A125" s="26" t="s">
        <v>685</v>
      </c>
      <c r="B125" s="91">
        <v>5</v>
      </c>
      <c r="C125" s="110"/>
      <c r="D125" s="110"/>
      <c r="E125" s="91">
        <v>3</v>
      </c>
      <c r="F125" s="50"/>
      <c r="G125" s="51">
        <f t="shared" si="1"/>
        <v>-40</v>
      </c>
    </row>
    <row r="126" s="58" customFormat="1" ht="15.95" customHeight="1" spans="1:7">
      <c r="A126" s="26" t="s">
        <v>107</v>
      </c>
      <c r="B126" s="91">
        <v>11745</v>
      </c>
      <c r="C126" s="108">
        <v>10856</v>
      </c>
      <c r="D126" s="108">
        <v>11382</v>
      </c>
      <c r="E126" s="91">
        <v>10567</v>
      </c>
      <c r="F126" s="50">
        <f>E126/D126*100</f>
        <v>92.8395712528554</v>
      </c>
      <c r="G126" s="51">
        <f t="shared" si="1"/>
        <v>-10.0297999148574</v>
      </c>
    </row>
    <row r="127" s="58" customFormat="1" ht="15.95" customHeight="1" spans="1:7">
      <c r="A127" s="26" t="s">
        <v>51</v>
      </c>
      <c r="B127" s="91">
        <v>6798</v>
      </c>
      <c r="C127" s="110"/>
      <c r="D127" s="110"/>
      <c r="E127" s="91">
        <v>5993</v>
      </c>
      <c r="F127" s="50"/>
      <c r="G127" s="51">
        <f t="shared" si="1"/>
        <v>-11.8417181523978</v>
      </c>
    </row>
    <row r="128" s="58" customFormat="1" ht="15.95" customHeight="1" spans="1:7">
      <c r="A128" s="26" t="s">
        <v>52</v>
      </c>
      <c r="B128" s="91">
        <v>737</v>
      </c>
      <c r="C128" s="110"/>
      <c r="D128" s="110"/>
      <c r="E128" s="91">
        <v>430</v>
      </c>
      <c r="F128" s="50"/>
      <c r="G128" s="51">
        <f t="shared" si="1"/>
        <v>-41.6553595658073</v>
      </c>
    </row>
    <row r="129" s="58" customFormat="1" ht="15.95" customHeight="1" spans="1:7">
      <c r="A129" s="26" t="s">
        <v>674</v>
      </c>
      <c r="B129" s="91">
        <v>39</v>
      </c>
      <c r="C129" s="110"/>
      <c r="D129" s="110"/>
      <c r="E129" s="91">
        <v>36</v>
      </c>
      <c r="F129" s="50"/>
      <c r="G129" s="51">
        <f t="shared" si="1"/>
        <v>-7.69230769230769</v>
      </c>
    </row>
    <row r="130" s="58" customFormat="1" ht="15.95" customHeight="1" spans="1:7">
      <c r="A130" s="26" t="s">
        <v>108</v>
      </c>
      <c r="B130" s="91">
        <v>56</v>
      </c>
      <c r="C130" s="110"/>
      <c r="D130" s="110"/>
      <c r="E130" s="91">
        <v>46</v>
      </c>
      <c r="F130" s="50"/>
      <c r="G130" s="51">
        <f t="shared" si="1"/>
        <v>-17.8571428571429</v>
      </c>
    </row>
    <row r="131" s="58" customFormat="1" ht="15.95" customHeight="1" spans="1:7">
      <c r="A131" s="26" t="s">
        <v>109</v>
      </c>
      <c r="B131" s="91">
        <v>25</v>
      </c>
      <c r="C131" s="110"/>
      <c r="D131" s="110"/>
      <c r="E131" s="91">
        <v>15</v>
      </c>
      <c r="F131" s="50"/>
      <c r="G131" s="51">
        <f t="shared" si="1"/>
        <v>-40</v>
      </c>
    </row>
    <row r="132" s="58" customFormat="1" ht="15.95" customHeight="1" spans="1:7">
      <c r="A132" s="26" t="s">
        <v>131</v>
      </c>
      <c r="B132" s="91">
        <v>34</v>
      </c>
      <c r="C132" s="110"/>
      <c r="D132" s="110"/>
      <c r="E132" s="91">
        <v>10</v>
      </c>
      <c r="F132" s="50"/>
      <c r="G132" s="51">
        <f t="shared" si="1"/>
        <v>-70.5882352941177</v>
      </c>
    </row>
    <row r="133" s="58" customFormat="1" ht="15.95" customHeight="1" spans="1:7">
      <c r="A133" s="26" t="s">
        <v>110</v>
      </c>
      <c r="B133" s="91">
        <v>30</v>
      </c>
      <c r="C133" s="110"/>
      <c r="D133" s="110"/>
      <c r="E133" s="91">
        <v>5</v>
      </c>
      <c r="F133" s="50"/>
      <c r="G133" s="51">
        <f t="shared" si="1"/>
        <v>-83.3333333333333</v>
      </c>
    </row>
    <row r="134" s="58" customFormat="1" ht="15.95" customHeight="1" spans="1:7">
      <c r="A134" s="26" t="s">
        <v>111</v>
      </c>
      <c r="B134" s="91">
        <v>61</v>
      </c>
      <c r="C134" s="110"/>
      <c r="D134" s="110"/>
      <c r="E134" s="91">
        <v>23</v>
      </c>
      <c r="F134" s="50"/>
      <c r="G134" s="51">
        <f t="shared" ref="G134:G197" si="2">(E134-B134)/B134*100</f>
        <v>-62.2950819672131</v>
      </c>
    </row>
    <row r="135" s="58" customFormat="1" ht="15.95" customHeight="1" spans="1:7">
      <c r="A135" s="26" t="s">
        <v>112</v>
      </c>
      <c r="B135" s="91">
        <v>9</v>
      </c>
      <c r="C135" s="110"/>
      <c r="D135" s="110"/>
      <c r="E135" s="91">
        <v>9</v>
      </c>
      <c r="F135" s="50"/>
      <c r="G135" s="51">
        <f t="shared" si="2"/>
        <v>0</v>
      </c>
    </row>
    <row r="136" s="58" customFormat="1" ht="15.95" customHeight="1" spans="1:7">
      <c r="A136" s="26" t="s">
        <v>113</v>
      </c>
      <c r="B136" s="91">
        <v>142</v>
      </c>
      <c r="C136" s="110"/>
      <c r="D136" s="110"/>
      <c r="E136" s="91">
        <v>133</v>
      </c>
      <c r="F136" s="50"/>
      <c r="G136" s="51">
        <f t="shared" si="2"/>
        <v>-6.33802816901408</v>
      </c>
    </row>
    <row r="137" s="58" customFormat="1" ht="15.95" customHeight="1" spans="1:7">
      <c r="A137" s="26" t="s">
        <v>114</v>
      </c>
      <c r="B137" s="91">
        <v>487</v>
      </c>
      <c r="C137" s="110"/>
      <c r="D137" s="110"/>
      <c r="E137" s="91">
        <v>443</v>
      </c>
      <c r="F137" s="50"/>
      <c r="G137" s="51">
        <f t="shared" si="2"/>
        <v>-9.03490759753593</v>
      </c>
    </row>
    <row r="138" s="58" customFormat="1" ht="15.95" customHeight="1" spans="1:7">
      <c r="A138" s="26" t="s">
        <v>62</v>
      </c>
      <c r="B138" s="91">
        <v>2877</v>
      </c>
      <c r="C138" s="110"/>
      <c r="D138" s="110"/>
      <c r="E138" s="91">
        <v>2991</v>
      </c>
      <c r="F138" s="50"/>
      <c r="G138" s="51">
        <f t="shared" si="2"/>
        <v>3.96246089676747</v>
      </c>
    </row>
    <row r="139" s="58" customFormat="1" ht="15.95" customHeight="1" spans="1:7">
      <c r="A139" s="26" t="s">
        <v>115</v>
      </c>
      <c r="B139" s="91">
        <v>450</v>
      </c>
      <c r="C139" s="110"/>
      <c r="D139" s="110"/>
      <c r="E139" s="91">
        <v>433</v>
      </c>
      <c r="F139" s="50"/>
      <c r="G139" s="51">
        <f t="shared" si="2"/>
        <v>-3.77777777777778</v>
      </c>
    </row>
    <row r="140" s="58" customFormat="1" ht="15.95" customHeight="1" spans="1:7">
      <c r="A140" s="26" t="s">
        <v>686</v>
      </c>
      <c r="B140" s="91">
        <v>5066</v>
      </c>
      <c r="C140" s="108">
        <v>24170</v>
      </c>
      <c r="D140" s="108">
        <v>3581</v>
      </c>
      <c r="E140" s="91">
        <v>2869</v>
      </c>
      <c r="F140" s="50">
        <f>E140/D140*100</f>
        <v>80.1172856743926</v>
      </c>
      <c r="G140" s="51">
        <f t="shared" si="2"/>
        <v>-43.3675483616265</v>
      </c>
    </row>
    <row r="141" s="58" customFormat="1" ht="15.95" customHeight="1" spans="1:7">
      <c r="A141" s="26" t="s">
        <v>687</v>
      </c>
      <c r="B141" s="91">
        <v>5066</v>
      </c>
      <c r="C141" s="110"/>
      <c r="D141" s="110"/>
      <c r="E141" s="91">
        <v>2869</v>
      </c>
      <c r="F141" s="50"/>
      <c r="G141" s="51">
        <f t="shared" si="2"/>
        <v>-43.3675483616265</v>
      </c>
    </row>
    <row r="142" s="58" customFormat="1" ht="15.95" customHeight="1" spans="1:7">
      <c r="A142" s="26" t="s">
        <v>117</v>
      </c>
      <c r="B142" s="91">
        <v>789</v>
      </c>
      <c r="C142" s="108">
        <v>2804</v>
      </c>
      <c r="D142" s="108">
        <v>1133</v>
      </c>
      <c r="E142" s="91">
        <v>978</v>
      </c>
      <c r="F142" s="50">
        <f>E142/D142*100</f>
        <v>86.3195057369815</v>
      </c>
      <c r="G142" s="51">
        <f t="shared" si="2"/>
        <v>23.9543726235741</v>
      </c>
    </row>
    <row r="143" s="58" customFormat="1" ht="15.95" customHeight="1" spans="1:7">
      <c r="A143" s="26" t="s">
        <v>118</v>
      </c>
      <c r="B143" s="91">
        <v>778</v>
      </c>
      <c r="C143" s="108">
        <v>903</v>
      </c>
      <c r="D143" s="108">
        <v>1126</v>
      </c>
      <c r="E143" s="91">
        <v>971</v>
      </c>
      <c r="F143" s="50">
        <f>E143/D143*100</f>
        <v>86.234458259325</v>
      </c>
      <c r="G143" s="51">
        <f t="shared" si="2"/>
        <v>24.8071979434447</v>
      </c>
    </row>
    <row r="144" s="58" customFormat="1" ht="15.95" customHeight="1" spans="1:7">
      <c r="A144" s="26" t="s">
        <v>119</v>
      </c>
      <c r="B144" s="91">
        <v>46</v>
      </c>
      <c r="C144" s="110"/>
      <c r="D144" s="110"/>
      <c r="E144" s="91">
        <v>13</v>
      </c>
      <c r="F144" s="50"/>
      <c r="G144" s="51">
        <f t="shared" si="2"/>
        <v>-71.7391304347826</v>
      </c>
    </row>
    <row r="145" s="58" customFormat="1" ht="15.95" customHeight="1" spans="1:7">
      <c r="A145" s="26" t="s">
        <v>120</v>
      </c>
      <c r="B145" s="91">
        <v>34</v>
      </c>
      <c r="C145" s="110"/>
      <c r="D145" s="110"/>
      <c r="E145" s="91">
        <v>17</v>
      </c>
      <c r="F145" s="50"/>
      <c r="G145" s="51">
        <f t="shared" si="2"/>
        <v>-50</v>
      </c>
    </row>
    <row r="146" s="58" customFormat="1" ht="15.95" customHeight="1" spans="1:7">
      <c r="A146" s="26" t="s">
        <v>121</v>
      </c>
      <c r="B146" s="91">
        <v>15</v>
      </c>
      <c r="C146" s="110"/>
      <c r="D146" s="110"/>
      <c r="E146" s="91">
        <v>7</v>
      </c>
      <c r="F146" s="50"/>
      <c r="G146" s="51">
        <f t="shared" si="2"/>
        <v>-53.3333333333333</v>
      </c>
    </row>
    <row r="147" s="58" customFormat="1" ht="15.95" customHeight="1" spans="1:7">
      <c r="A147" s="26" t="s">
        <v>688</v>
      </c>
      <c r="B147" s="91">
        <v>50</v>
      </c>
      <c r="C147" s="110"/>
      <c r="D147" s="110"/>
      <c r="E147" s="91">
        <v>0</v>
      </c>
      <c r="F147" s="50"/>
      <c r="G147" s="51"/>
    </row>
    <row r="148" s="58" customFormat="1" ht="15.95" customHeight="1" spans="1:7">
      <c r="A148" s="26" t="s">
        <v>122</v>
      </c>
      <c r="B148" s="91">
        <v>420</v>
      </c>
      <c r="C148" s="110"/>
      <c r="D148" s="110"/>
      <c r="E148" s="91">
        <v>792</v>
      </c>
      <c r="F148" s="50"/>
      <c r="G148" s="51">
        <f t="shared" si="2"/>
        <v>88.5714285714286</v>
      </c>
    </row>
    <row r="149" s="58" customFormat="1" ht="15.95" customHeight="1" spans="1:7">
      <c r="A149" s="26" t="s">
        <v>123</v>
      </c>
      <c r="B149" s="91">
        <v>46</v>
      </c>
      <c r="C149" s="110"/>
      <c r="D149" s="110"/>
      <c r="E149" s="91">
        <v>0</v>
      </c>
      <c r="F149" s="50"/>
      <c r="G149" s="51"/>
    </row>
    <row r="150" s="58" customFormat="1" ht="15.95" customHeight="1" spans="1:7">
      <c r="A150" s="26" t="s">
        <v>124</v>
      </c>
      <c r="B150" s="91">
        <v>167</v>
      </c>
      <c r="C150" s="110"/>
      <c r="D150" s="110"/>
      <c r="E150" s="91">
        <v>142</v>
      </c>
      <c r="F150" s="50"/>
      <c r="G150" s="51">
        <f t="shared" si="2"/>
        <v>-14.9700598802395</v>
      </c>
    </row>
    <row r="151" s="58" customFormat="1" ht="15.95" customHeight="1" spans="1:7">
      <c r="A151" s="26" t="s">
        <v>689</v>
      </c>
      <c r="B151" s="91">
        <v>11</v>
      </c>
      <c r="C151" s="108">
        <v>1901</v>
      </c>
      <c r="D151" s="108">
        <v>7</v>
      </c>
      <c r="E151" s="91">
        <v>7</v>
      </c>
      <c r="F151" s="50">
        <f>E151/D151*100</f>
        <v>100</v>
      </c>
      <c r="G151" s="51">
        <f t="shared" si="2"/>
        <v>-36.3636363636364</v>
      </c>
    </row>
    <row r="152" s="58" customFormat="1" ht="15.95" customHeight="1" spans="1:7">
      <c r="A152" s="26" t="s">
        <v>690</v>
      </c>
      <c r="B152" s="91">
        <v>11</v>
      </c>
      <c r="C152" s="110"/>
      <c r="D152" s="110"/>
      <c r="E152" s="91">
        <v>7</v>
      </c>
      <c r="F152" s="50"/>
      <c r="G152" s="51">
        <f t="shared" si="2"/>
        <v>-36.3636363636364</v>
      </c>
    </row>
    <row r="153" s="58" customFormat="1" ht="15.95" customHeight="1" spans="1:7">
      <c r="A153" s="26" t="s">
        <v>126</v>
      </c>
      <c r="B153" s="91">
        <v>83037</v>
      </c>
      <c r="C153" s="108">
        <v>79786</v>
      </c>
      <c r="D153" s="108">
        <v>78976</v>
      </c>
      <c r="E153" s="91">
        <v>71484</v>
      </c>
      <c r="F153" s="50">
        <f>E153/D153*100</f>
        <v>90.5135737439222</v>
      </c>
      <c r="G153" s="51">
        <f t="shared" si="2"/>
        <v>-13.9130748943242</v>
      </c>
    </row>
    <row r="154" s="58" customFormat="1" ht="15.95" customHeight="1" spans="1:7">
      <c r="A154" s="26" t="s">
        <v>127</v>
      </c>
      <c r="B154" s="91">
        <v>388</v>
      </c>
      <c r="C154" s="108">
        <v>2739</v>
      </c>
      <c r="D154" s="108">
        <v>1044</v>
      </c>
      <c r="E154" s="91">
        <v>474</v>
      </c>
      <c r="F154" s="50">
        <f>E154/D154*100</f>
        <v>45.4022988505747</v>
      </c>
      <c r="G154" s="51">
        <f t="shared" si="2"/>
        <v>22.1649484536082</v>
      </c>
    </row>
    <row r="155" s="58" customFormat="1" ht="15.95" customHeight="1" spans="1:7">
      <c r="A155" s="26" t="s">
        <v>128</v>
      </c>
      <c r="B155" s="91">
        <v>30</v>
      </c>
      <c r="C155" s="110"/>
      <c r="D155" s="110"/>
      <c r="E155" s="91">
        <v>0</v>
      </c>
      <c r="F155" s="50"/>
      <c r="G155" s="51"/>
    </row>
    <row r="156" s="58" customFormat="1" ht="15.95" customHeight="1" spans="1:7">
      <c r="A156" s="26" t="s">
        <v>129</v>
      </c>
      <c r="B156" s="91">
        <v>358</v>
      </c>
      <c r="C156" s="110"/>
      <c r="D156" s="110"/>
      <c r="E156" s="91">
        <v>474</v>
      </c>
      <c r="F156" s="50"/>
      <c r="G156" s="51">
        <f t="shared" si="2"/>
        <v>32.4022346368715</v>
      </c>
    </row>
    <row r="157" s="58" customFormat="1" ht="15.95" customHeight="1" spans="1:7">
      <c r="A157" s="26" t="s">
        <v>130</v>
      </c>
      <c r="B157" s="91">
        <v>73675</v>
      </c>
      <c r="C157" s="108">
        <v>71626</v>
      </c>
      <c r="D157" s="108">
        <v>70240</v>
      </c>
      <c r="E157" s="91">
        <v>64116</v>
      </c>
      <c r="F157" s="50">
        <f>E157/D157*100</f>
        <v>91.2813211845103</v>
      </c>
      <c r="G157" s="51">
        <f t="shared" si="2"/>
        <v>-12.9745503902273</v>
      </c>
    </row>
    <row r="158" s="58" customFormat="1" ht="15.95" customHeight="1" spans="1:7">
      <c r="A158" s="26" t="s">
        <v>51</v>
      </c>
      <c r="B158" s="91">
        <v>43673</v>
      </c>
      <c r="C158" s="110"/>
      <c r="D158" s="110"/>
      <c r="E158" s="91">
        <v>42134</v>
      </c>
      <c r="F158" s="50"/>
      <c r="G158" s="51">
        <f t="shared" si="2"/>
        <v>-3.52391637854052</v>
      </c>
    </row>
    <row r="159" s="58" customFormat="1" ht="15.95" customHeight="1" spans="1:7">
      <c r="A159" s="26" t="s">
        <v>52</v>
      </c>
      <c r="B159" s="91">
        <v>9297</v>
      </c>
      <c r="C159" s="110"/>
      <c r="D159" s="110"/>
      <c r="E159" s="91">
        <v>6094</v>
      </c>
      <c r="F159" s="50"/>
      <c r="G159" s="51">
        <f t="shared" si="2"/>
        <v>-34.4519737549747</v>
      </c>
    </row>
    <row r="160" s="58" customFormat="1" ht="15.95" customHeight="1" spans="1:7">
      <c r="A160" s="26" t="s">
        <v>674</v>
      </c>
      <c r="B160" s="91">
        <v>73</v>
      </c>
      <c r="C160" s="110"/>
      <c r="D160" s="110"/>
      <c r="E160" s="91">
        <v>0</v>
      </c>
      <c r="F160" s="50"/>
      <c r="G160" s="51"/>
    </row>
    <row r="161" s="58" customFormat="1" ht="15.95" customHeight="1" spans="1:7">
      <c r="A161" s="26" t="s">
        <v>131</v>
      </c>
      <c r="B161" s="91">
        <v>1773</v>
      </c>
      <c r="C161" s="110"/>
      <c r="D161" s="110"/>
      <c r="E161" s="91">
        <v>10</v>
      </c>
      <c r="F161" s="50"/>
      <c r="G161" s="51">
        <f t="shared" si="2"/>
        <v>-99.4359842075578</v>
      </c>
    </row>
    <row r="162" s="58" customFormat="1" ht="15.95" customHeight="1" spans="1:7">
      <c r="A162" s="26" t="s">
        <v>132</v>
      </c>
      <c r="B162" s="91">
        <v>6392</v>
      </c>
      <c r="C162" s="110"/>
      <c r="D162" s="110"/>
      <c r="E162" s="91">
        <v>2902</v>
      </c>
      <c r="F162" s="50"/>
      <c r="G162" s="51">
        <f t="shared" si="2"/>
        <v>-54.5994993742178</v>
      </c>
    </row>
    <row r="163" s="58" customFormat="1" ht="15.95" customHeight="1" spans="1:7">
      <c r="A163" s="26" t="s">
        <v>691</v>
      </c>
      <c r="B163" s="91">
        <v>0</v>
      </c>
      <c r="C163" s="110"/>
      <c r="D163" s="110"/>
      <c r="E163" s="91">
        <v>60</v>
      </c>
      <c r="F163" s="50"/>
      <c r="G163" s="51"/>
    </row>
    <row r="164" s="58" customFormat="1" ht="15.95" customHeight="1" spans="1:7">
      <c r="A164" s="26" t="s">
        <v>62</v>
      </c>
      <c r="B164" s="91">
        <v>2800</v>
      </c>
      <c r="C164" s="110"/>
      <c r="D164" s="110"/>
      <c r="E164" s="91">
        <v>2340</v>
      </c>
      <c r="F164" s="50"/>
      <c r="G164" s="51">
        <f t="shared" si="2"/>
        <v>-16.4285714285714</v>
      </c>
    </row>
    <row r="165" s="58" customFormat="1" ht="15.95" customHeight="1" spans="1:7">
      <c r="A165" s="26" t="s">
        <v>133</v>
      </c>
      <c r="B165" s="91">
        <v>9667</v>
      </c>
      <c r="C165" s="110"/>
      <c r="D165" s="110"/>
      <c r="E165" s="91">
        <v>10576</v>
      </c>
      <c r="F165" s="50"/>
      <c r="G165" s="51">
        <f t="shared" si="2"/>
        <v>9.40312403020585</v>
      </c>
    </row>
    <row r="166" s="58" customFormat="1" ht="15.95" customHeight="1" spans="1:7">
      <c r="A166" s="26" t="s">
        <v>134</v>
      </c>
      <c r="B166" s="91">
        <v>50</v>
      </c>
      <c r="C166" s="108">
        <v>50</v>
      </c>
      <c r="D166" s="108">
        <v>50</v>
      </c>
      <c r="E166" s="91">
        <v>50</v>
      </c>
      <c r="F166" s="50">
        <f>E166/D166*100</f>
        <v>100</v>
      </c>
      <c r="G166" s="51">
        <f t="shared" si="2"/>
        <v>0</v>
      </c>
    </row>
    <row r="167" s="58" customFormat="1" ht="15.95" customHeight="1" spans="1:7">
      <c r="A167" s="26" t="s">
        <v>135</v>
      </c>
      <c r="B167" s="91">
        <v>50</v>
      </c>
      <c r="C167" s="110"/>
      <c r="D167" s="110"/>
      <c r="E167" s="91">
        <v>50</v>
      </c>
      <c r="F167" s="50"/>
      <c r="G167" s="51">
        <f t="shared" si="2"/>
        <v>0</v>
      </c>
    </row>
    <row r="168" s="58" customFormat="1" ht="15.95" customHeight="1" spans="1:7">
      <c r="A168" s="26" t="s">
        <v>136</v>
      </c>
      <c r="B168" s="91">
        <v>345</v>
      </c>
      <c r="C168" s="108">
        <v>1</v>
      </c>
      <c r="D168" s="108">
        <v>346</v>
      </c>
      <c r="E168" s="91">
        <v>76</v>
      </c>
      <c r="F168" s="50">
        <f>E168/D168*100</f>
        <v>21.9653179190751</v>
      </c>
      <c r="G168" s="51">
        <f t="shared" si="2"/>
        <v>-77.9710144927536</v>
      </c>
    </row>
    <row r="169" s="58" customFormat="1" ht="15.95" customHeight="1" spans="1:7">
      <c r="A169" s="26" t="s">
        <v>51</v>
      </c>
      <c r="B169" s="91">
        <v>1</v>
      </c>
      <c r="C169" s="110"/>
      <c r="D169" s="110"/>
      <c r="E169" s="91">
        <v>12</v>
      </c>
      <c r="F169" s="50"/>
      <c r="G169" s="51">
        <f t="shared" si="2"/>
        <v>1100</v>
      </c>
    </row>
    <row r="170" s="58" customFormat="1" ht="15.95" customHeight="1" spans="1:7">
      <c r="A170" s="26" t="s">
        <v>52</v>
      </c>
      <c r="B170" s="91">
        <v>0</v>
      </c>
      <c r="C170" s="110"/>
      <c r="D170" s="110"/>
      <c r="E170" s="91">
        <v>6</v>
      </c>
      <c r="F170" s="50"/>
      <c r="G170" s="51"/>
    </row>
    <row r="171" s="58" customFormat="1" ht="15.95" customHeight="1" spans="1:7">
      <c r="A171" s="26" t="s">
        <v>137</v>
      </c>
      <c r="B171" s="91">
        <v>344</v>
      </c>
      <c r="C171" s="110"/>
      <c r="D171" s="110"/>
      <c r="E171" s="91">
        <v>58</v>
      </c>
      <c r="F171" s="50"/>
      <c r="G171" s="51">
        <f t="shared" si="2"/>
        <v>-83.1395348837209</v>
      </c>
    </row>
    <row r="172" s="58" customFormat="1" ht="15.95" customHeight="1" spans="1:7">
      <c r="A172" s="26" t="s">
        <v>138</v>
      </c>
      <c r="B172" s="91">
        <v>293</v>
      </c>
      <c r="C172" s="108">
        <v>186</v>
      </c>
      <c r="D172" s="108">
        <v>424</v>
      </c>
      <c r="E172" s="91">
        <v>364</v>
      </c>
      <c r="F172" s="50">
        <f>E172/D172*100</f>
        <v>85.8490566037736</v>
      </c>
      <c r="G172" s="51">
        <f t="shared" si="2"/>
        <v>24.2320819112628</v>
      </c>
    </row>
    <row r="173" s="58" customFormat="1" ht="15.95" customHeight="1" spans="1:7">
      <c r="A173" s="26" t="s">
        <v>51</v>
      </c>
      <c r="B173" s="91">
        <v>178</v>
      </c>
      <c r="C173" s="110"/>
      <c r="D173" s="110"/>
      <c r="E173" s="91">
        <v>138</v>
      </c>
      <c r="F173" s="50"/>
      <c r="G173" s="51">
        <f t="shared" si="2"/>
        <v>-22.4719101123595</v>
      </c>
    </row>
    <row r="174" s="58" customFormat="1" ht="15.95" customHeight="1" spans="1:7">
      <c r="A174" s="26" t="s">
        <v>52</v>
      </c>
      <c r="B174" s="91">
        <v>0</v>
      </c>
      <c r="C174" s="110"/>
      <c r="D174" s="110"/>
      <c r="E174" s="91">
        <v>130</v>
      </c>
      <c r="F174" s="50"/>
      <c r="G174" s="51"/>
    </row>
    <row r="175" s="58" customFormat="1" ht="15.95" customHeight="1" spans="1:7">
      <c r="A175" s="26" t="s">
        <v>139</v>
      </c>
      <c r="B175" s="91">
        <v>115</v>
      </c>
      <c r="C175" s="110"/>
      <c r="D175" s="110"/>
      <c r="E175" s="91">
        <v>96</v>
      </c>
      <c r="F175" s="50"/>
      <c r="G175" s="51">
        <f t="shared" si="2"/>
        <v>-16.5217391304348</v>
      </c>
    </row>
    <row r="176" s="58" customFormat="1" ht="15.95" customHeight="1" spans="1:7">
      <c r="A176" s="26" t="s">
        <v>140</v>
      </c>
      <c r="B176" s="91">
        <v>4487</v>
      </c>
      <c r="C176" s="108">
        <v>3445</v>
      </c>
      <c r="D176" s="108">
        <v>4572</v>
      </c>
      <c r="E176" s="91">
        <v>4162</v>
      </c>
      <c r="F176" s="50">
        <f>E176/D176*100</f>
        <v>91.0323709536308</v>
      </c>
      <c r="G176" s="51">
        <f t="shared" si="2"/>
        <v>-7.24314686873189</v>
      </c>
    </row>
    <row r="177" s="58" customFormat="1" ht="15.95" customHeight="1" spans="1:7">
      <c r="A177" s="26" t="s">
        <v>51</v>
      </c>
      <c r="B177" s="91">
        <v>2434</v>
      </c>
      <c r="C177" s="110"/>
      <c r="D177" s="110"/>
      <c r="E177" s="91">
        <v>2201</v>
      </c>
      <c r="F177" s="50"/>
      <c r="G177" s="51">
        <f t="shared" si="2"/>
        <v>-9.57271980279376</v>
      </c>
    </row>
    <row r="178" s="58" customFormat="1" ht="15.95" customHeight="1" spans="1:7">
      <c r="A178" s="26" t="s">
        <v>52</v>
      </c>
      <c r="B178" s="91">
        <v>304</v>
      </c>
      <c r="C178" s="110"/>
      <c r="D178" s="110"/>
      <c r="E178" s="91">
        <v>359</v>
      </c>
      <c r="F178" s="50"/>
      <c r="G178" s="51">
        <f t="shared" si="2"/>
        <v>18.0921052631579</v>
      </c>
    </row>
    <row r="179" s="58" customFormat="1" ht="15.95" customHeight="1" spans="1:7">
      <c r="A179" s="26" t="s">
        <v>141</v>
      </c>
      <c r="B179" s="91">
        <v>330</v>
      </c>
      <c r="C179" s="110"/>
      <c r="D179" s="110"/>
      <c r="E179" s="91">
        <v>284</v>
      </c>
      <c r="F179" s="50"/>
      <c r="G179" s="51">
        <f t="shared" si="2"/>
        <v>-13.9393939393939</v>
      </c>
    </row>
    <row r="180" s="58" customFormat="1" ht="15.95" customHeight="1" spans="1:7">
      <c r="A180" s="26" t="s">
        <v>142</v>
      </c>
      <c r="B180" s="91">
        <v>54</v>
      </c>
      <c r="C180" s="110"/>
      <c r="D180" s="110"/>
      <c r="E180" s="91">
        <v>38</v>
      </c>
      <c r="F180" s="50"/>
      <c r="G180" s="51">
        <f t="shared" si="2"/>
        <v>-29.6296296296296</v>
      </c>
    </row>
    <row r="181" s="58" customFormat="1" ht="15.95" customHeight="1" spans="1:7">
      <c r="A181" s="26" t="s">
        <v>143</v>
      </c>
      <c r="B181" s="91">
        <v>0</v>
      </c>
      <c r="C181" s="110"/>
      <c r="D181" s="110"/>
      <c r="E181" s="91">
        <v>18</v>
      </c>
      <c r="F181" s="50"/>
      <c r="G181" s="51"/>
    </row>
    <row r="182" s="58" customFormat="1" ht="15.95" customHeight="1" spans="1:7">
      <c r="A182" s="26" t="s">
        <v>144</v>
      </c>
      <c r="B182" s="91">
        <v>95</v>
      </c>
      <c r="C182" s="110"/>
      <c r="D182" s="110"/>
      <c r="E182" s="91">
        <v>101</v>
      </c>
      <c r="F182" s="50"/>
      <c r="G182" s="51">
        <f t="shared" si="2"/>
        <v>6.31578947368421</v>
      </c>
    </row>
    <row r="183" s="58" customFormat="1" ht="15.95" customHeight="1" spans="1:7">
      <c r="A183" s="26" t="s">
        <v>145</v>
      </c>
      <c r="B183" s="91">
        <v>49</v>
      </c>
      <c r="C183" s="110"/>
      <c r="D183" s="110"/>
      <c r="E183" s="91">
        <v>52</v>
      </c>
      <c r="F183" s="50"/>
      <c r="G183" s="51">
        <f t="shared" si="2"/>
        <v>6.12244897959184</v>
      </c>
    </row>
    <row r="184" s="58" customFormat="1" ht="15.95" customHeight="1" spans="1:7">
      <c r="A184" s="26" t="s">
        <v>146</v>
      </c>
      <c r="B184" s="91">
        <v>81</v>
      </c>
      <c r="C184" s="110"/>
      <c r="D184" s="110"/>
      <c r="E184" s="91">
        <v>28</v>
      </c>
      <c r="F184" s="50"/>
      <c r="G184" s="51">
        <f t="shared" si="2"/>
        <v>-65.4320987654321</v>
      </c>
    </row>
    <row r="185" s="58" customFormat="1" ht="15.95" customHeight="1" spans="1:7">
      <c r="A185" s="26" t="s">
        <v>147</v>
      </c>
      <c r="B185" s="91">
        <v>56</v>
      </c>
      <c r="C185" s="110"/>
      <c r="D185" s="110"/>
      <c r="E185" s="91">
        <v>11</v>
      </c>
      <c r="F185" s="50"/>
      <c r="G185" s="51">
        <f t="shared" si="2"/>
        <v>-80.3571428571429</v>
      </c>
    </row>
    <row r="186" s="58" customFormat="1" ht="15.95" customHeight="1" spans="1:7">
      <c r="A186" s="26" t="s">
        <v>131</v>
      </c>
      <c r="B186" s="91">
        <v>0</v>
      </c>
      <c r="C186" s="110"/>
      <c r="D186" s="110"/>
      <c r="E186" s="91">
        <v>26</v>
      </c>
      <c r="F186" s="50"/>
      <c r="G186" s="51"/>
    </row>
    <row r="187" s="58" customFormat="1" ht="15.95" customHeight="1" spans="1:7">
      <c r="A187" s="26" t="s">
        <v>62</v>
      </c>
      <c r="B187" s="91">
        <v>820</v>
      </c>
      <c r="C187" s="110"/>
      <c r="D187" s="110"/>
      <c r="E187" s="91">
        <v>855</v>
      </c>
      <c r="F187" s="50"/>
      <c r="G187" s="51">
        <f t="shared" si="2"/>
        <v>4.26829268292683</v>
      </c>
    </row>
    <row r="188" s="58" customFormat="1" ht="15.95" customHeight="1" spans="1:7">
      <c r="A188" s="26" t="s">
        <v>148</v>
      </c>
      <c r="B188" s="91">
        <v>264</v>
      </c>
      <c r="C188" s="110"/>
      <c r="D188" s="110"/>
      <c r="E188" s="91">
        <v>189</v>
      </c>
      <c r="F188" s="50"/>
      <c r="G188" s="51">
        <f t="shared" si="2"/>
        <v>-28.4090909090909</v>
      </c>
    </row>
    <row r="189" s="58" customFormat="1" ht="15.95" customHeight="1" spans="1:7">
      <c r="A189" s="26" t="s">
        <v>149</v>
      </c>
      <c r="B189" s="91"/>
      <c r="C189" s="108">
        <v>1628</v>
      </c>
      <c r="D189" s="110"/>
      <c r="E189" s="91"/>
      <c r="F189" s="50"/>
      <c r="G189" s="51"/>
    </row>
    <row r="190" s="58" customFormat="1" ht="15.95" customHeight="1" spans="1:7">
      <c r="A190" s="26" t="s">
        <v>150</v>
      </c>
      <c r="B190" s="91">
        <v>2011</v>
      </c>
      <c r="C190" s="108">
        <v>0</v>
      </c>
      <c r="D190" s="108">
        <v>2113</v>
      </c>
      <c r="E190" s="91">
        <v>2055</v>
      </c>
      <c r="F190" s="50">
        <f>E190/D190*100</f>
        <v>97.2550875532418</v>
      </c>
      <c r="G190" s="51">
        <f t="shared" si="2"/>
        <v>2.18796618597713</v>
      </c>
    </row>
    <row r="191" s="58" customFormat="1" ht="15.95" customHeight="1" spans="1:7">
      <c r="A191" s="26" t="s">
        <v>51</v>
      </c>
      <c r="B191" s="91">
        <v>1716</v>
      </c>
      <c r="C191" s="110"/>
      <c r="D191" s="110"/>
      <c r="E191" s="91">
        <v>1836</v>
      </c>
      <c r="F191" s="50"/>
      <c r="G191" s="51">
        <f t="shared" si="2"/>
        <v>6.99300699300699</v>
      </c>
    </row>
    <row r="192" s="58" customFormat="1" ht="15.95" customHeight="1" spans="1:7">
      <c r="A192" s="26" t="s">
        <v>52</v>
      </c>
      <c r="B192" s="91">
        <v>25</v>
      </c>
      <c r="C192" s="110"/>
      <c r="D192" s="110"/>
      <c r="E192" s="91">
        <v>21</v>
      </c>
      <c r="F192" s="50"/>
      <c r="G192" s="51">
        <f t="shared" si="2"/>
        <v>-16</v>
      </c>
    </row>
    <row r="193" s="58" customFormat="1" ht="15.95" customHeight="1" spans="1:7">
      <c r="A193" s="26" t="s">
        <v>151</v>
      </c>
      <c r="B193" s="91">
        <v>164</v>
      </c>
      <c r="C193" s="110"/>
      <c r="D193" s="110"/>
      <c r="E193" s="91">
        <v>141</v>
      </c>
      <c r="F193" s="50"/>
      <c r="G193" s="51">
        <f t="shared" si="2"/>
        <v>-14.0243902439024</v>
      </c>
    </row>
    <row r="194" s="58" customFormat="1" ht="15.95" customHeight="1" spans="1:7">
      <c r="A194" s="26" t="s">
        <v>152</v>
      </c>
      <c r="B194" s="91">
        <v>4</v>
      </c>
      <c r="C194" s="110"/>
      <c r="D194" s="110"/>
      <c r="E194" s="91">
        <v>3</v>
      </c>
      <c r="F194" s="50"/>
      <c r="G194" s="51">
        <f t="shared" si="2"/>
        <v>-25</v>
      </c>
    </row>
    <row r="195" s="58" customFormat="1" ht="15.95" customHeight="1" spans="1:7">
      <c r="A195" s="26" t="s">
        <v>153</v>
      </c>
      <c r="B195" s="91">
        <v>35</v>
      </c>
      <c r="C195" s="110"/>
      <c r="D195" s="110"/>
      <c r="E195" s="91">
        <v>25</v>
      </c>
      <c r="F195" s="50"/>
      <c r="G195" s="51">
        <f t="shared" si="2"/>
        <v>-28.5714285714286</v>
      </c>
    </row>
    <row r="196" s="58" customFormat="1" ht="15.95" customHeight="1" spans="1:7">
      <c r="A196" s="26" t="s">
        <v>154</v>
      </c>
      <c r="B196" s="91">
        <v>67</v>
      </c>
      <c r="C196" s="110"/>
      <c r="D196" s="110"/>
      <c r="E196" s="91">
        <v>29</v>
      </c>
      <c r="F196" s="50"/>
      <c r="G196" s="51">
        <f t="shared" si="2"/>
        <v>-56.7164179104478</v>
      </c>
    </row>
    <row r="197" s="58" customFormat="1" ht="15.95" customHeight="1" spans="1:7">
      <c r="A197" s="26" t="s">
        <v>155</v>
      </c>
      <c r="B197" s="91">
        <v>1788</v>
      </c>
      <c r="C197" s="108">
        <v>111</v>
      </c>
      <c r="D197" s="108">
        <v>187</v>
      </c>
      <c r="E197" s="91">
        <v>187</v>
      </c>
      <c r="F197" s="50">
        <f>E197/D197*100</f>
        <v>100</v>
      </c>
      <c r="G197" s="51">
        <f t="shared" si="2"/>
        <v>-89.5413870246085</v>
      </c>
    </row>
    <row r="198" s="58" customFormat="1" ht="15.95" customHeight="1" spans="1:7">
      <c r="A198" s="26" t="s">
        <v>156</v>
      </c>
      <c r="B198" s="91">
        <v>1788</v>
      </c>
      <c r="C198" s="110"/>
      <c r="D198" s="110"/>
      <c r="E198" s="91">
        <v>187</v>
      </c>
      <c r="F198" s="50"/>
      <c r="G198" s="51">
        <f t="shared" ref="G198:G261" si="3">(E198-B198)/B198*100</f>
        <v>-89.5413870246085</v>
      </c>
    </row>
    <row r="199" s="58" customFormat="1" ht="15.95" customHeight="1" spans="1:7">
      <c r="A199" s="26" t="s">
        <v>157</v>
      </c>
      <c r="B199" s="91">
        <v>213372</v>
      </c>
      <c r="C199" s="108">
        <v>207061</v>
      </c>
      <c r="D199" s="108">
        <v>199656</v>
      </c>
      <c r="E199" s="91">
        <v>170650</v>
      </c>
      <c r="F199" s="50">
        <f>E199/D199*100</f>
        <v>85.4720118603999</v>
      </c>
      <c r="G199" s="51">
        <f t="shared" si="3"/>
        <v>-20.0223084565922</v>
      </c>
    </row>
    <row r="200" s="58" customFormat="1" ht="15.95" customHeight="1" spans="1:7">
      <c r="A200" s="26" t="s">
        <v>158</v>
      </c>
      <c r="B200" s="91">
        <v>5462</v>
      </c>
      <c r="C200" s="108">
        <v>5670</v>
      </c>
      <c r="D200" s="108">
        <v>5500</v>
      </c>
      <c r="E200" s="91">
        <v>4302</v>
      </c>
      <c r="F200" s="50">
        <f>E200/D200*100</f>
        <v>78.2181818181818</v>
      </c>
      <c r="G200" s="51">
        <f t="shared" si="3"/>
        <v>-21.2376418894178</v>
      </c>
    </row>
    <row r="201" s="58" customFormat="1" ht="15.95" customHeight="1" spans="1:7">
      <c r="A201" s="26" t="s">
        <v>51</v>
      </c>
      <c r="B201" s="91">
        <v>1882</v>
      </c>
      <c r="C201" s="110"/>
      <c r="D201" s="110"/>
      <c r="E201" s="91">
        <v>1405</v>
      </c>
      <c r="F201" s="50"/>
      <c r="G201" s="51">
        <f t="shared" si="3"/>
        <v>-25.3453772582359</v>
      </c>
    </row>
    <row r="202" s="58" customFormat="1" ht="15.95" customHeight="1" spans="1:7">
      <c r="A202" s="26" t="s">
        <v>52</v>
      </c>
      <c r="B202" s="91">
        <v>730</v>
      </c>
      <c r="C202" s="110"/>
      <c r="D202" s="110"/>
      <c r="E202" s="91">
        <v>337</v>
      </c>
      <c r="F202" s="50"/>
      <c r="G202" s="51">
        <f t="shared" si="3"/>
        <v>-53.8356164383562</v>
      </c>
    </row>
    <row r="203" s="58" customFormat="1" ht="15.95" customHeight="1" spans="1:7">
      <c r="A203" s="26" t="s">
        <v>159</v>
      </c>
      <c r="B203" s="91">
        <v>2850</v>
      </c>
      <c r="C203" s="110"/>
      <c r="D203" s="110"/>
      <c r="E203" s="91">
        <v>2560</v>
      </c>
      <c r="F203" s="50"/>
      <c r="G203" s="51">
        <f t="shared" si="3"/>
        <v>-10.1754385964912</v>
      </c>
    </row>
    <row r="204" s="58" customFormat="1" ht="15.95" customHeight="1" spans="1:7">
      <c r="A204" s="26" t="s">
        <v>160</v>
      </c>
      <c r="B204" s="91">
        <v>158445</v>
      </c>
      <c r="C204" s="108">
        <v>139897</v>
      </c>
      <c r="D204" s="108">
        <v>151399</v>
      </c>
      <c r="E204" s="91">
        <v>140603</v>
      </c>
      <c r="F204" s="50">
        <f>E204/D204*100</f>
        <v>92.8691735084115</v>
      </c>
      <c r="G204" s="51">
        <f t="shared" si="3"/>
        <v>-11.2606898292783</v>
      </c>
    </row>
    <row r="205" s="58" customFormat="1" ht="15.95" customHeight="1" spans="1:7">
      <c r="A205" s="26" t="s">
        <v>161</v>
      </c>
      <c r="B205" s="91">
        <v>6534</v>
      </c>
      <c r="C205" s="110"/>
      <c r="D205" s="110"/>
      <c r="E205" s="91">
        <v>6277</v>
      </c>
      <c r="F205" s="50"/>
      <c r="G205" s="51">
        <f t="shared" si="3"/>
        <v>-3.9332721150903</v>
      </c>
    </row>
    <row r="206" s="58" customFormat="1" ht="15.95" customHeight="1" spans="1:7">
      <c r="A206" s="26" t="s">
        <v>162</v>
      </c>
      <c r="B206" s="91">
        <v>66413</v>
      </c>
      <c r="C206" s="110"/>
      <c r="D206" s="110"/>
      <c r="E206" s="91">
        <v>57863</v>
      </c>
      <c r="F206" s="50"/>
      <c r="G206" s="51">
        <f t="shared" si="3"/>
        <v>-12.8739855148841</v>
      </c>
    </row>
    <row r="207" s="58" customFormat="1" ht="15.95" customHeight="1" spans="1:7">
      <c r="A207" s="26" t="s">
        <v>163</v>
      </c>
      <c r="B207" s="91">
        <v>53294</v>
      </c>
      <c r="C207" s="110"/>
      <c r="D207" s="110"/>
      <c r="E207" s="91">
        <v>47125</v>
      </c>
      <c r="F207" s="50"/>
      <c r="G207" s="51">
        <f t="shared" si="3"/>
        <v>-11.5754118662514</v>
      </c>
    </row>
    <row r="208" s="58" customFormat="1" ht="15.95" customHeight="1" spans="1:7">
      <c r="A208" s="26" t="s">
        <v>164</v>
      </c>
      <c r="B208" s="91">
        <v>29733</v>
      </c>
      <c r="C208" s="110"/>
      <c r="D208" s="110"/>
      <c r="E208" s="91">
        <v>27257</v>
      </c>
      <c r="F208" s="50"/>
      <c r="G208" s="51">
        <f t="shared" si="3"/>
        <v>-8.32744761712575</v>
      </c>
    </row>
    <row r="209" s="58" customFormat="1" ht="15.95" customHeight="1" spans="1:7">
      <c r="A209" s="26" t="s">
        <v>165</v>
      </c>
      <c r="B209" s="91">
        <v>50</v>
      </c>
      <c r="C209" s="110"/>
      <c r="D209" s="110"/>
      <c r="E209" s="91">
        <v>1050</v>
      </c>
      <c r="F209" s="50"/>
      <c r="G209" s="51">
        <f t="shared" si="3"/>
        <v>2000</v>
      </c>
    </row>
    <row r="210" s="58" customFormat="1" ht="15.95" customHeight="1" spans="1:7">
      <c r="A210" s="26" t="s">
        <v>166</v>
      </c>
      <c r="B210" s="91">
        <v>2421</v>
      </c>
      <c r="C210" s="110"/>
      <c r="D210" s="110"/>
      <c r="E210" s="91">
        <v>1031</v>
      </c>
      <c r="F210" s="50"/>
      <c r="G210" s="51">
        <f t="shared" si="3"/>
        <v>-57.4142916150351</v>
      </c>
    </row>
    <row r="211" s="58" customFormat="1" ht="15.95" customHeight="1" spans="1:7">
      <c r="A211" s="26" t="s">
        <v>167</v>
      </c>
      <c r="B211" s="91">
        <v>20546</v>
      </c>
      <c r="C211" s="108">
        <v>19377</v>
      </c>
      <c r="D211" s="108">
        <v>19968</v>
      </c>
      <c r="E211" s="91">
        <v>17538</v>
      </c>
      <c r="F211" s="50">
        <f>E211/D211*100</f>
        <v>87.8305288461538</v>
      </c>
      <c r="G211" s="51">
        <f t="shared" si="3"/>
        <v>-14.6403192835588</v>
      </c>
    </row>
    <row r="212" s="58" customFormat="1" ht="15.95" customHeight="1" spans="1:7">
      <c r="A212" s="26" t="s">
        <v>168</v>
      </c>
      <c r="B212" s="91">
        <v>11195</v>
      </c>
      <c r="C212" s="110"/>
      <c r="D212" s="110"/>
      <c r="E212" s="91">
        <v>10537</v>
      </c>
      <c r="F212" s="50"/>
      <c r="G212" s="51">
        <f t="shared" si="3"/>
        <v>-5.8776239392586</v>
      </c>
    </row>
    <row r="213" s="58" customFormat="1" ht="15.95" customHeight="1" spans="1:7">
      <c r="A213" s="26" t="s">
        <v>169</v>
      </c>
      <c r="B213" s="91">
        <v>1094</v>
      </c>
      <c r="C213" s="110"/>
      <c r="D213" s="110"/>
      <c r="E213" s="91">
        <v>1221</v>
      </c>
      <c r="F213" s="50"/>
      <c r="G213" s="51">
        <f t="shared" si="3"/>
        <v>11.6087751371115</v>
      </c>
    </row>
    <row r="214" s="58" customFormat="1" ht="15.95" customHeight="1" spans="1:7">
      <c r="A214" s="26" t="s">
        <v>170</v>
      </c>
      <c r="B214" s="91">
        <v>7739</v>
      </c>
      <c r="C214" s="110"/>
      <c r="D214" s="110"/>
      <c r="E214" s="91">
        <v>5779</v>
      </c>
      <c r="F214" s="50"/>
      <c r="G214" s="51">
        <f t="shared" si="3"/>
        <v>-25.3262695438687</v>
      </c>
    </row>
    <row r="215" s="58" customFormat="1" ht="15.95" customHeight="1" spans="1:7">
      <c r="A215" s="26" t="s">
        <v>171</v>
      </c>
      <c r="B215" s="91">
        <v>518</v>
      </c>
      <c r="C215" s="110"/>
      <c r="D215" s="110"/>
      <c r="E215" s="91">
        <v>1</v>
      </c>
      <c r="F215" s="50"/>
      <c r="G215" s="51">
        <f t="shared" si="3"/>
        <v>-99.8069498069498</v>
      </c>
    </row>
    <row r="216" s="58" customFormat="1" ht="15.95" customHeight="1" spans="1:7">
      <c r="A216" s="26" t="s">
        <v>172</v>
      </c>
      <c r="B216" s="91">
        <v>26</v>
      </c>
      <c r="C216" s="110"/>
      <c r="D216" s="110"/>
      <c r="E216" s="91">
        <v>0</v>
      </c>
      <c r="F216" s="50"/>
      <c r="G216" s="51"/>
    </row>
    <row r="217" s="58" customFormat="1" ht="15.95" customHeight="1" spans="1:7">
      <c r="A217" s="26" t="s">
        <v>173</v>
      </c>
      <c r="B217" s="91">
        <v>26</v>
      </c>
      <c r="C217" s="110"/>
      <c r="D217" s="110"/>
      <c r="E217" s="91">
        <v>0</v>
      </c>
      <c r="F217" s="50"/>
      <c r="G217" s="51"/>
    </row>
    <row r="218" s="58" customFormat="1" ht="15.95" customHeight="1" spans="1:7">
      <c r="A218" s="26" t="s">
        <v>174</v>
      </c>
      <c r="B218" s="91">
        <v>115</v>
      </c>
      <c r="C218" s="108">
        <v>115</v>
      </c>
      <c r="D218" s="108">
        <v>115</v>
      </c>
      <c r="E218" s="91">
        <v>115</v>
      </c>
      <c r="F218" s="50">
        <f>E218/D218*100</f>
        <v>100</v>
      </c>
      <c r="G218" s="51">
        <f t="shared" si="3"/>
        <v>0</v>
      </c>
    </row>
    <row r="219" s="58" customFormat="1" ht="15.95" customHeight="1" spans="1:7">
      <c r="A219" s="26" t="s">
        <v>175</v>
      </c>
      <c r="B219" s="91">
        <v>115</v>
      </c>
      <c r="C219" s="110"/>
      <c r="D219" s="110"/>
      <c r="E219" s="91">
        <v>115</v>
      </c>
      <c r="F219" s="50"/>
      <c r="G219" s="51">
        <f t="shared" si="3"/>
        <v>0</v>
      </c>
    </row>
    <row r="220" s="58" customFormat="1" ht="15.95" customHeight="1" spans="1:7">
      <c r="A220" s="26" t="s">
        <v>176</v>
      </c>
      <c r="B220" s="91">
        <v>622</v>
      </c>
      <c r="C220" s="108">
        <v>517</v>
      </c>
      <c r="D220" s="108">
        <v>722</v>
      </c>
      <c r="E220" s="91">
        <v>644</v>
      </c>
      <c r="F220" s="50">
        <f>E220/D220*100</f>
        <v>89.196675900277</v>
      </c>
      <c r="G220" s="51">
        <f t="shared" si="3"/>
        <v>3.53697749196141</v>
      </c>
    </row>
    <row r="221" s="58" customFormat="1" ht="15.95" customHeight="1" spans="1:7">
      <c r="A221" s="26" t="s">
        <v>177</v>
      </c>
      <c r="B221" s="91">
        <v>602</v>
      </c>
      <c r="C221" s="110"/>
      <c r="D221" s="110"/>
      <c r="E221" s="91">
        <v>644</v>
      </c>
      <c r="F221" s="50"/>
      <c r="G221" s="51">
        <f t="shared" si="3"/>
        <v>6.97674418604651</v>
      </c>
    </row>
    <row r="222" s="58" customFormat="1" ht="15.95" customHeight="1" spans="1:7">
      <c r="A222" s="26" t="s">
        <v>692</v>
      </c>
      <c r="B222" s="91">
        <v>20</v>
      </c>
      <c r="C222" s="110"/>
      <c r="D222" s="110"/>
      <c r="E222" s="91">
        <v>0</v>
      </c>
      <c r="F222" s="50"/>
      <c r="G222" s="51"/>
    </row>
    <row r="223" s="58" customFormat="1" ht="15.95" customHeight="1" spans="1:7">
      <c r="A223" s="26" t="s">
        <v>178</v>
      </c>
      <c r="B223" s="91">
        <v>3716</v>
      </c>
      <c r="C223" s="108">
        <v>4298</v>
      </c>
      <c r="D223" s="108">
        <v>4446</v>
      </c>
      <c r="E223" s="91">
        <v>4440</v>
      </c>
      <c r="F223" s="50">
        <f>E223/D223*100</f>
        <v>99.8650472334683</v>
      </c>
      <c r="G223" s="51">
        <f t="shared" si="3"/>
        <v>19.4833153928956</v>
      </c>
    </row>
    <row r="224" s="58" customFormat="1" ht="15.95" customHeight="1" spans="1:7">
      <c r="A224" s="26" t="s">
        <v>179</v>
      </c>
      <c r="B224" s="91">
        <v>1347</v>
      </c>
      <c r="C224" s="110"/>
      <c r="D224" s="110"/>
      <c r="E224" s="91">
        <v>2027</v>
      </c>
      <c r="F224" s="50"/>
      <c r="G224" s="51">
        <f t="shared" si="3"/>
        <v>50.4825538233111</v>
      </c>
    </row>
    <row r="225" s="58" customFormat="1" ht="15.95" customHeight="1" spans="1:7">
      <c r="A225" s="26" t="s">
        <v>180</v>
      </c>
      <c r="B225" s="91">
        <v>2361</v>
      </c>
      <c r="C225" s="110"/>
      <c r="D225" s="110"/>
      <c r="E225" s="91">
        <v>2406</v>
      </c>
      <c r="F225" s="50"/>
      <c r="G225" s="51">
        <f t="shared" si="3"/>
        <v>1.90597204574333</v>
      </c>
    </row>
    <row r="226" s="58" customFormat="1" ht="15.95" customHeight="1" spans="1:7">
      <c r="A226" s="26" t="s">
        <v>693</v>
      </c>
      <c r="B226" s="91">
        <v>3</v>
      </c>
      <c r="C226" s="110"/>
      <c r="D226" s="110"/>
      <c r="E226" s="91">
        <v>2</v>
      </c>
      <c r="F226" s="50"/>
      <c r="G226" s="51">
        <f t="shared" si="3"/>
        <v>-33.3333333333333</v>
      </c>
    </row>
    <row r="227" s="58" customFormat="1" ht="15.95" customHeight="1" spans="1:7">
      <c r="A227" s="26" t="s">
        <v>181</v>
      </c>
      <c r="B227" s="91">
        <v>5</v>
      </c>
      <c r="C227" s="110"/>
      <c r="D227" s="110"/>
      <c r="E227" s="91">
        <v>5</v>
      </c>
      <c r="F227" s="50"/>
      <c r="G227" s="51">
        <f t="shared" si="3"/>
        <v>0</v>
      </c>
    </row>
    <row r="228" s="58" customFormat="1" ht="15.95" customHeight="1" spans="1:7">
      <c r="A228" s="26" t="s">
        <v>182</v>
      </c>
      <c r="B228" s="91">
        <v>18689</v>
      </c>
      <c r="C228" s="108">
        <v>36423</v>
      </c>
      <c r="D228" s="108">
        <v>10018</v>
      </c>
      <c r="E228" s="91">
        <v>2832</v>
      </c>
      <c r="F228" s="50">
        <f>E228/D228*100</f>
        <v>28.2691155919345</v>
      </c>
      <c r="G228" s="51">
        <f t="shared" si="3"/>
        <v>-84.8467012681256</v>
      </c>
    </row>
    <row r="229" s="58" customFormat="1" ht="15.95" customHeight="1" spans="1:7">
      <c r="A229" s="26" t="s">
        <v>694</v>
      </c>
      <c r="B229" s="91">
        <v>224</v>
      </c>
      <c r="C229" s="110"/>
      <c r="D229" s="110"/>
      <c r="E229" s="91">
        <v>0</v>
      </c>
      <c r="F229" s="50"/>
      <c r="G229" s="51"/>
    </row>
    <row r="230" s="58" customFormat="1" ht="15.95" customHeight="1" spans="1:7">
      <c r="A230" s="26" t="s">
        <v>695</v>
      </c>
      <c r="B230" s="91">
        <v>338</v>
      </c>
      <c r="C230" s="110"/>
      <c r="D230" s="110"/>
      <c r="E230" s="91">
        <v>0</v>
      </c>
      <c r="F230" s="50"/>
      <c r="G230" s="51"/>
    </row>
    <row r="231" s="58" customFormat="1" ht="15.95" customHeight="1" spans="1:7">
      <c r="A231" s="26" t="s">
        <v>183</v>
      </c>
      <c r="B231" s="91">
        <v>3216</v>
      </c>
      <c r="C231" s="110"/>
      <c r="D231" s="110"/>
      <c r="E231" s="91">
        <v>33</v>
      </c>
      <c r="F231" s="50"/>
      <c r="G231" s="51">
        <f t="shared" si="3"/>
        <v>-98.9738805970149</v>
      </c>
    </row>
    <row r="232" s="58" customFormat="1" ht="15.95" customHeight="1" spans="1:7">
      <c r="A232" s="26" t="s">
        <v>184</v>
      </c>
      <c r="B232" s="91">
        <v>829</v>
      </c>
      <c r="C232" s="110"/>
      <c r="D232" s="110"/>
      <c r="E232" s="91">
        <v>0</v>
      </c>
      <c r="F232" s="50"/>
      <c r="G232" s="51"/>
    </row>
    <row r="233" s="58" customFormat="1" ht="15.95" customHeight="1" spans="1:7">
      <c r="A233" s="26" t="s">
        <v>185</v>
      </c>
      <c r="B233" s="91">
        <v>14082</v>
      </c>
      <c r="C233" s="110"/>
      <c r="D233" s="110"/>
      <c r="E233" s="91">
        <v>2799</v>
      </c>
      <c r="F233" s="50"/>
      <c r="G233" s="51">
        <f t="shared" si="3"/>
        <v>-80.1235619940349</v>
      </c>
    </row>
    <row r="234" s="58" customFormat="1" ht="15.95" customHeight="1" spans="1:7">
      <c r="A234" s="26" t="s">
        <v>186</v>
      </c>
      <c r="B234" s="91">
        <v>5751</v>
      </c>
      <c r="C234" s="108">
        <v>764</v>
      </c>
      <c r="D234" s="108">
        <v>7488</v>
      </c>
      <c r="E234" s="91">
        <v>176</v>
      </c>
      <c r="F234" s="50">
        <f>E234/D234*100</f>
        <v>2.35042735042735</v>
      </c>
      <c r="G234" s="51">
        <f t="shared" si="3"/>
        <v>-96.9396626673622</v>
      </c>
    </row>
    <row r="235" s="58" customFormat="1" ht="15.95" customHeight="1" spans="1:7">
      <c r="A235" s="26" t="s">
        <v>187</v>
      </c>
      <c r="B235" s="91">
        <v>5751</v>
      </c>
      <c r="C235" s="110"/>
      <c r="D235" s="110"/>
      <c r="E235" s="91">
        <v>176</v>
      </c>
      <c r="F235" s="50"/>
      <c r="G235" s="51">
        <f t="shared" si="3"/>
        <v>-96.9396626673622</v>
      </c>
    </row>
    <row r="236" s="58" customFormat="1" ht="15.95" customHeight="1" spans="1:7">
      <c r="A236" s="26" t="s">
        <v>188</v>
      </c>
      <c r="B236" s="91">
        <v>19797</v>
      </c>
      <c r="C236" s="108">
        <v>19374</v>
      </c>
      <c r="D236" s="108">
        <v>18384</v>
      </c>
      <c r="E236" s="91">
        <v>18120</v>
      </c>
      <c r="F236" s="50">
        <f>E236/D236*100</f>
        <v>98.5639686684073</v>
      </c>
      <c r="G236" s="51">
        <f t="shared" si="3"/>
        <v>-8.47098045158357</v>
      </c>
    </row>
    <row r="237" s="58" customFormat="1" ht="15.95" customHeight="1" spans="1:7">
      <c r="A237" s="26" t="s">
        <v>189</v>
      </c>
      <c r="B237" s="91">
        <v>670</v>
      </c>
      <c r="C237" s="108">
        <v>683</v>
      </c>
      <c r="D237" s="108">
        <v>678</v>
      </c>
      <c r="E237" s="91">
        <v>675</v>
      </c>
      <c r="F237" s="50">
        <f>E237/D237*100</f>
        <v>99.5575221238938</v>
      </c>
      <c r="G237" s="51">
        <f t="shared" si="3"/>
        <v>0.746268656716418</v>
      </c>
    </row>
    <row r="238" s="58" customFormat="1" ht="15.95" customHeight="1" spans="1:7">
      <c r="A238" s="26" t="s">
        <v>51</v>
      </c>
      <c r="B238" s="91">
        <v>607</v>
      </c>
      <c r="C238" s="110"/>
      <c r="D238" s="110"/>
      <c r="E238" s="91">
        <v>587</v>
      </c>
      <c r="F238" s="50"/>
      <c r="G238" s="51">
        <f t="shared" si="3"/>
        <v>-3.29489291598023</v>
      </c>
    </row>
    <row r="239" s="58" customFormat="1" ht="15.95" customHeight="1" spans="1:7">
      <c r="A239" s="26" t="s">
        <v>52</v>
      </c>
      <c r="B239" s="91">
        <v>27</v>
      </c>
      <c r="C239" s="110"/>
      <c r="D239" s="110"/>
      <c r="E239" s="91">
        <v>35</v>
      </c>
      <c r="F239" s="50"/>
      <c r="G239" s="51">
        <f t="shared" si="3"/>
        <v>29.6296296296296</v>
      </c>
    </row>
    <row r="240" s="58" customFormat="1" ht="15.95" customHeight="1" spans="1:7">
      <c r="A240" s="26" t="s">
        <v>696</v>
      </c>
      <c r="B240" s="91">
        <v>36</v>
      </c>
      <c r="C240" s="110"/>
      <c r="D240" s="110"/>
      <c r="E240" s="91">
        <v>53</v>
      </c>
      <c r="F240" s="50"/>
      <c r="G240" s="51">
        <f t="shared" si="3"/>
        <v>47.2222222222222</v>
      </c>
    </row>
    <row r="241" s="58" customFormat="1" ht="15.95" customHeight="1" spans="1:7">
      <c r="A241" s="26" t="s">
        <v>190</v>
      </c>
      <c r="B241" s="91">
        <v>809</v>
      </c>
      <c r="C241" s="108">
        <v>709</v>
      </c>
      <c r="D241" s="108">
        <v>738</v>
      </c>
      <c r="E241" s="91">
        <v>529</v>
      </c>
      <c r="F241" s="50">
        <f>E241/D241*100</f>
        <v>71.680216802168</v>
      </c>
      <c r="G241" s="51">
        <f t="shared" si="3"/>
        <v>-34.610630407911</v>
      </c>
    </row>
    <row r="242" s="58" customFormat="1" ht="15.95" customHeight="1" spans="1:7">
      <c r="A242" s="26" t="s">
        <v>191</v>
      </c>
      <c r="B242" s="91">
        <v>153</v>
      </c>
      <c r="C242" s="110"/>
      <c r="D242" s="110"/>
      <c r="E242" s="91">
        <v>140</v>
      </c>
      <c r="F242" s="50"/>
      <c r="G242" s="51">
        <f t="shared" si="3"/>
        <v>-8.49673202614379</v>
      </c>
    </row>
    <row r="243" s="58" customFormat="1" ht="15.95" customHeight="1" spans="1:7">
      <c r="A243" s="26" t="s">
        <v>192</v>
      </c>
      <c r="B243" s="91">
        <v>398</v>
      </c>
      <c r="C243" s="110"/>
      <c r="D243" s="110"/>
      <c r="E243" s="91">
        <v>0</v>
      </c>
      <c r="F243" s="50"/>
      <c r="G243" s="51"/>
    </row>
    <row r="244" s="58" customFormat="1" ht="15.95" customHeight="1" spans="1:7">
      <c r="A244" s="26" t="s">
        <v>193</v>
      </c>
      <c r="B244" s="91">
        <v>258</v>
      </c>
      <c r="C244" s="8"/>
      <c r="D244" s="110"/>
      <c r="E244" s="91">
        <v>389</v>
      </c>
      <c r="F244" s="50"/>
      <c r="G244" s="51">
        <f t="shared" si="3"/>
        <v>50.7751937984496</v>
      </c>
    </row>
    <row r="245" s="58" customFormat="1" ht="15.95" customHeight="1" spans="1:7">
      <c r="A245" s="26" t="s">
        <v>194</v>
      </c>
      <c r="B245" s="91">
        <v>836</v>
      </c>
      <c r="C245" s="108">
        <v>659</v>
      </c>
      <c r="D245" s="108">
        <v>786</v>
      </c>
      <c r="E245" s="91">
        <v>786</v>
      </c>
      <c r="F245" s="50">
        <f>E245/D245*100</f>
        <v>100</v>
      </c>
      <c r="G245" s="51">
        <f t="shared" si="3"/>
        <v>-5.98086124401914</v>
      </c>
    </row>
    <row r="246" s="58" customFormat="1" ht="15.95" customHeight="1" spans="1:7">
      <c r="A246" s="26" t="s">
        <v>191</v>
      </c>
      <c r="B246" s="91">
        <v>818</v>
      </c>
      <c r="C246" s="110"/>
      <c r="D246" s="110"/>
      <c r="E246" s="91">
        <v>778</v>
      </c>
      <c r="F246" s="50"/>
      <c r="G246" s="51">
        <f t="shared" si="3"/>
        <v>-4.88997555012225</v>
      </c>
    </row>
    <row r="247" s="58" customFormat="1" ht="15.95" customHeight="1" spans="1:7">
      <c r="A247" s="26" t="s">
        <v>195</v>
      </c>
      <c r="B247" s="91">
        <v>18</v>
      </c>
      <c r="C247" s="110"/>
      <c r="D247" s="110"/>
      <c r="E247" s="91">
        <v>8</v>
      </c>
      <c r="F247" s="50"/>
      <c r="G247" s="51">
        <f t="shared" si="3"/>
        <v>-55.5555555555556</v>
      </c>
    </row>
    <row r="248" s="58" customFormat="1" ht="15.95" customHeight="1" spans="1:7">
      <c r="A248" s="26" t="s">
        <v>196</v>
      </c>
      <c r="B248" s="91">
        <v>77</v>
      </c>
      <c r="C248" s="108">
        <v>52</v>
      </c>
      <c r="D248" s="108">
        <v>64</v>
      </c>
      <c r="E248" s="91">
        <v>64</v>
      </c>
      <c r="F248" s="50">
        <f>E248/D248*100</f>
        <v>100</v>
      </c>
      <c r="G248" s="51">
        <f t="shared" si="3"/>
        <v>-16.8831168831169</v>
      </c>
    </row>
    <row r="249" s="58" customFormat="1" ht="15.95" customHeight="1" spans="1:7">
      <c r="A249" s="26" t="s">
        <v>197</v>
      </c>
      <c r="B249" s="91">
        <v>67</v>
      </c>
      <c r="C249" s="110"/>
      <c r="D249" s="110"/>
      <c r="E249" s="91">
        <v>55</v>
      </c>
      <c r="F249" s="50"/>
      <c r="G249" s="51">
        <f t="shared" si="3"/>
        <v>-17.910447761194</v>
      </c>
    </row>
    <row r="250" s="58" customFormat="1" ht="15.95" customHeight="1" spans="1:7">
      <c r="A250" s="26" t="s">
        <v>198</v>
      </c>
      <c r="B250" s="91">
        <v>10</v>
      </c>
      <c r="C250" s="110"/>
      <c r="D250" s="110"/>
      <c r="E250" s="91">
        <v>9</v>
      </c>
      <c r="F250" s="50"/>
      <c r="G250" s="51">
        <f t="shared" si="3"/>
        <v>-10</v>
      </c>
    </row>
    <row r="251" s="58" customFormat="1" ht="15.95" customHeight="1" spans="1:7">
      <c r="A251" s="26" t="s">
        <v>199</v>
      </c>
      <c r="B251" s="91">
        <v>78</v>
      </c>
      <c r="C251" s="108">
        <v>28</v>
      </c>
      <c r="D251" s="108">
        <v>85</v>
      </c>
      <c r="E251" s="91">
        <v>33</v>
      </c>
      <c r="F251" s="50">
        <f>E251/D251*100</f>
        <v>38.8235294117647</v>
      </c>
      <c r="G251" s="51">
        <f t="shared" si="3"/>
        <v>-57.6923076923077</v>
      </c>
    </row>
    <row r="252" s="58" customFormat="1" ht="15.95" customHeight="1" spans="1:7">
      <c r="A252" s="26" t="s">
        <v>200</v>
      </c>
      <c r="B252" s="91">
        <v>13</v>
      </c>
      <c r="C252" s="110"/>
      <c r="D252" s="110"/>
      <c r="E252" s="91">
        <v>21</v>
      </c>
      <c r="F252" s="50"/>
      <c r="G252" s="51">
        <f t="shared" si="3"/>
        <v>61.5384615384615</v>
      </c>
    </row>
    <row r="253" s="58" customFormat="1" ht="15.95" customHeight="1" spans="1:7">
      <c r="A253" s="26" t="s">
        <v>201</v>
      </c>
      <c r="B253" s="91">
        <v>5</v>
      </c>
      <c r="C253" s="110"/>
      <c r="D253" s="110"/>
      <c r="E253" s="91">
        <v>2</v>
      </c>
      <c r="F253" s="50"/>
      <c r="G253" s="51">
        <f t="shared" si="3"/>
        <v>-60</v>
      </c>
    </row>
    <row r="254" s="58" customFormat="1" ht="15.95" customHeight="1" spans="1:7">
      <c r="A254" s="26" t="s">
        <v>697</v>
      </c>
      <c r="B254" s="91">
        <v>60</v>
      </c>
      <c r="C254" s="110"/>
      <c r="D254" s="110"/>
      <c r="E254" s="91">
        <v>10</v>
      </c>
      <c r="F254" s="50"/>
      <c r="G254" s="51">
        <f t="shared" si="3"/>
        <v>-83.3333333333333</v>
      </c>
    </row>
    <row r="255" s="58" customFormat="1" ht="15.95" customHeight="1" spans="1:7">
      <c r="A255" s="26" t="s">
        <v>202</v>
      </c>
      <c r="B255" s="91">
        <v>17327</v>
      </c>
      <c r="C255" s="108">
        <v>17243</v>
      </c>
      <c r="D255" s="108">
        <v>16033</v>
      </c>
      <c r="E255" s="91">
        <v>16033</v>
      </c>
      <c r="F255" s="50">
        <f>E255/D255*100</f>
        <v>100</v>
      </c>
      <c r="G255" s="51">
        <f t="shared" si="3"/>
        <v>-7.46811334910833</v>
      </c>
    </row>
    <row r="256" s="58" customFormat="1" ht="15.95" customHeight="1" spans="1:7">
      <c r="A256" s="26" t="s">
        <v>203</v>
      </c>
      <c r="B256" s="91">
        <v>1170</v>
      </c>
      <c r="C256" s="110"/>
      <c r="D256" s="110"/>
      <c r="E256" s="91">
        <v>260</v>
      </c>
      <c r="F256" s="50"/>
      <c r="G256" s="51">
        <f t="shared" si="3"/>
        <v>-77.7777777777778</v>
      </c>
    </row>
    <row r="257" s="58" customFormat="1" ht="15.95" customHeight="1" spans="1:7">
      <c r="A257" s="26" t="s">
        <v>698</v>
      </c>
      <c r="B257" s="91">
        <v>16157</v>
      </c>
      <c r="C257" s="110"/>
      <c r="D257" s="110"/>
      <c r="E257" s="91">
        <v>15773</v>
      </c>
      <c r="F257" s="50"/>
      <c r="G257" s="51">
        <f t="shared" si="3"/>
        <v>-2.37667883889336</v>
      </c>
    </row>
    <row r="258" s="58" customFormat="1" ht="15.95" customHeight="1" spans="1:7">
      <c r="A258" s="26" t="s">
        <v>204</v>
      </c>
      <c r="B258" s="91">
        <v>31281</v>
      </c>
      <c r="C258" s="108">
        <v>19252</v>
      </c>
      <c r="D258" s="108">
        <v>22329</v>
      </c>
      <c r="E258" s="91">
        <v>19584</v>
      </c>
      <c r="F258" s="50">
        <f>E258/D258*100</f>
        <v>87.7065699314792</v>
      </c>
      <c r="G258" s="51">
        <f t="shared" si="3"/>
        <v>-37.3933058406061</v>
      </c>
    </row>
    <row r="259" s="58" customFormat="1" ht="15.95" customHeight="1" spans="1:7">
      <c r="A259" s="26" t="s">
        <v>205</v>
      </c>
      <c r="B259" s="91">
        <v>17367</v>
      </c>
      <c r="C259" s="108">
        <v>8948</v>
      </c>
      <c r="D259" s="108">
        <v>9697</v>
      </c>
      <c r="E259" s="91">
        <v>8494</v>
      </c>
      <c r="F259" s="50">
        <f>E259/D259*100</f>
        <v>87.5941012684335</v>
      </c>
      <c r="G259" s="51">
        <f t="shared" si="3"/>
        <v>-51.09114988196</v>
      </c>
    </row>
    <row r="260" s="58" customFormat="1" ht="15.95" customHeight="1" spans="1:7">
      <c r="A260" s="26" t="s">
        <v>51</v>
      </c>
      <c r="B260" s="91">
        <v>1585</v>
      </c>
      <c r="C260" s="110"/>
      <c r="D260" s="110"/>
      <c r="E260" s="91">
        <v>1320</v>
      </c>
      <c r="F260" s="50"/>
      <c r="G260" s="51">
        <f t="shared" si="3"/>
        <v>-16.7192429022082</v>
      </c>
    </row>
    <row r="261" s="58" customFormat="1" ht="15.95" customHeight="1" spans="1:7">
      <c r="A261" s="26" t="s">
        <v>52</v>
      </c>
      <c r="B261" s="91">
        <v>61</v>
      </c>
      <c r="C261" s="110"/>
      <c r="D261" s="110"/>
      <c r="E261" s="91">
        <v>18</v>
      </c>
      <c r="F261" s="50"/>
      <c r="G261" s="51">
        <f t="shared" si="3"/>
        <v>-70.4918032786885</v>
      </c>
    </row>
    <row r="262" s="58" customFormat="1" ht="15.95" customHeight="1" spans="1:7">
      <c r="A262" s="26" t="s">
        <v>206</v>
      </c>
      <c r="B262" s="91">
        <v>793</v>
      </c>
      <c r="C262" s="110"/>
      <c r="D262" s="110"/>
      <c r="E262" s="91">
        <v>810</v>
      </c>
      <c r="F262" s="50"/>
      <c r="G262" s="51">
        <f t="shared" ref="G262:G325" si="4">(E262-B262)/B262*100</f>
        <v>2.1437578814628</v>
      </c>
    </row>
    <row r="263" s="58" customFormat="1" ht="15.95" customHeight="1" spans="1:7">
      <c r="A263" s="26" t="s">
        <v>207</v>
      </c>
      <c r="B263" s="91">
        <v>76</v>
      </c>
      <c r="C263" s="110"/>
      <c r="D263" s="110"/>
      <c r="E263" s="91">
        <v>78</v>
      </c>
      <c r="F263" s="50"/>
      <c r="G263" s="51">
        <f t="shared" si="4"/>
        <v>2.63157894736842</v>
      </c>
    </row>
    <row r="264" s="58" customFormat="1" ht="15.95" customHeight="1" spans="1:7">
      <c r="A264" s="26" t="s">
        <v>208</v>
      </c>
      <c r="B264" s="91">
        <v>2319</v>
      </c>
      <c r="C264" s="110"/>
      <c r="D264" s="110"/>
      <c r="E264" s="91">
        <v>1465</v>
      </c>
      <c r="F264" s="50"/>
      <c r="G264" s="51">
        <f t="shared" si="4"/>
        <v>-36.8262181974989</v>
      </c>
    </row>
    <row r="265" s="58" customFormat="1" ht="15.95" customHeight="1" spans="1:7">
      <c r="A265" s="26" t="s">
        <v>209</v>
      </c>
      <c r="B265" s="91">
        <v>117</v>
      </c>
      <c r="C265" s="110"/>
      <c r="D265" s="110"/>
      <c r="E265" s="91">
        <v>0</v>
      </c>
      <c r="F265" s="50"/>
      <c r="G265" s="51"/>
    </row>
    <row r="266" s="58" customFormat="1" ht="15.95" customHeight="1" spans="1:7">
      <c r="A266" s="26" t="s">
        <v>210</v>
      </c>
      <c r="B266" s="91">
        <v>218</v>
      </c>
      <c r="C266" s="110"/>
      <c r="D266" s="110"/>
      <c r="E266" s="91">
        <v>177</v>
      </c>
      <c r="F266" s="50"/>
      <c r="G266" s="51">
        <f t="shared" si="4"/>
        <v>-18.8073394495413</v>
      </c>
    </row>
    <row r="267" s="58" customFormat="1" ht="15.95" customHeight="1" spans="1:7">
      <c r="A267" s="26" t="s">
        <v>699</v>
      </c>
      <c r="B267" s="91">
        <v>5</v>
      </c>
      <c r="C267" s="110"/>
      <c r="D267" s="110"/>
      <c r="E267" s="91">
        <v>0</v>
      </c>
      <c r="F267" s="50"/>
      <c r="G267" s="51"/>
    </row>
    <row r="268" s="58" customFormat="1" ht="15.95" customHeight="1" spans="1:7">
      <c r="A268" s="26" t="s">
        <v>700</v>
      </c>
      <c r="B268" s="91">
        <v>100</v>
      </c>
      <c r="C268" s="110"/>
      <c r="D268" s="110"/>
      <c r="E268" s="91">
        <v>37</v>
      </c>
      <c r="F268" s="50"/>
      <c r="G268" s="51">
        <f t="shared" si="4"/>
        <v>-63</v>
      </c>
    </row>
    <row r="269" s="58" customFormat="1" ht="15.95" customHeight="1" spans="1:7">
      <c r="A269" s="26" t="s">
        <v>211</v>
      </c>
      <c r="B269" s="91">
        <v>12093</v>
      </c>
      <c r="C269" s="110"/>
      <c r="D269" s="110"/>
      <c r="E269" s="91">
        <v>4589</v>
      </c>
      <c r="F269" s="50"/>
      <c r="G269" s="51">
        <f t="shared" si="4"/>
        <v>-62.0524270238981</v>
      </c>
    </row>
    <row r="270" s="58" customFormat="1" ht="15.95" customHeight="1" spans="1:7">
      <c r="A270" s="26" t="s">
        <v>212</v>
      </c>
      <c r="B270" s="91">
        <v>185</v>
      </c>
      <c r="C270" s="108">
        <v>151</v>
      </c>
      <c r="D270" s="108">
        <v>670</v>
      </c>
      <c r="E270" s="91">
        <v>168</v>
      </c>
      <c r="F270" s="50">
        <f>E270/D270*100</f>
        <v>25.0746268656716</v>
      </c>
      <c r="G270" s="51">
        <f t="shared" si="4"/>
        <v>-9.18918918918919</v>
      </c>
    </row>
    <row r="271" s="58" customFormat="1" ht="15.95" customHeight="1" spans="1:7">
      <c r="A271" s="26" t="s">
        <v>213</v>
      </c>
      <c r="B271" s="91">
        <v>5</v>
      </c>
      <c r="C271" s="110"/>
      <c r="D271" s="110"/>
      <c r="E271" s="91">
        <v>4</v>
      </c>
      <c r="F271" s="50"/>
      <c r="G271" s="51">
        <f t="shared" si="4"/>
        <v>-20</v>
      </c>
    </row>
    <row r="272" s="58" customFormat="1" ht="15.95" customHeight="1" spans="1:7">
      <c r="A272" s="26" t="s">
        <v>214</v>
      </c>
      <c r="B272" s="91">
        <v>32</v>
      </c>
      <c r="C272" s="110"/>
      <c r="D272" s="110"/>
      <c r="E272" s="91">
        <v>16</v>
      </c>
      <c r="F272" s="50"/>
      <c r="G272" s="51">
        <f t="shared" si="4"/>
        <v>-50</v>
      </c>
    </row>
    <row r="273" s="58" customFormat="1" ht="15.95" customHeight="1" spans="1:7">
      <c r="A273" s="26" t="s">
        <v>215</v>
      </c>
      <c r="B273" s="91">
        <v>148</v>
      </c>
      <c r="C273" s="110"/>
      <c r="D273" s="110"/>
      <c r="E273" s="91">
        <v>148</v>
      </c>
      <c r="F273" s="50"/>
      <c r="G273" s="51">
        <f t="shared" si="4"/>
        <v>0</v>
      </c>
    </row>
    <row r="274" s="58" customFormat="1" ht="15.95" customHeight="1" spans="1:7">
      <c r="A274" s="26" t="s">
        <v>216</v>
      </c>
      <c r="B274" s="91">
        <v>345</v>
      </c>
      <c r="C274" s="108">
        <v>468</v>
      </c>
      <c r="D274" s="108">
        <v>738</v>
      </c>
      <c r="E274" s="91">
        <v>634</v>
      </c>
      <c r="F274" s="50">
        <f>E274/D274*100</f>
        <v>85.9078590785908</v>
      </c>
      <c r="G274" s="51">
        <f t="shared" si="4"/>
        <v>83.768115942029</v>
      </c>
    </row>
    <row r="275" s="58" customFormat="1" ht="15.95" customHeight="1" spans="1:7">
      <c r="A275" s="26" t="s">
        <v>701</v>
      </c>
      <c r="B275" s="91">
        <v>3</v>
      </c>
      <c r="C275" s="110"/>
      <c r="D275" s="110"/>
      <c r="E275" s="91">
        <v>0</v>
      </c>
      <c r="F275" s="50"/>
      <c r="G275" s="51"/>
    </row>
    <row r="276" s="58" customFormat="1" ht="15.95" customHeight="1" spans="1:7">
      <c r="A276" s="26" t="s">
        <v>217</v>
      </c>
      <c r="B276" s="91">
        <v>300</v>
      </c>
      <c r="C276" s="110"/>
      <c r="D276" s="110"/>
      <c r="E276" s="91">
        <v>90</v>
      </c>
      <c r="F276" s="50"/>
      <c r="G276" s="51">
        <f t="shared" si="4"/>
        <v>-70</v>
      </c>
    </row>
    <row r="277" s="58" customFormat="1" ht="15.95" customHeight="1" spans="1:7">
      <c r="A277" s="26" t="s">
        <v>702</v>
      </c>
      <c r="B277" s="91">
        <v>5</v>
      </c>
      <c r="C277" s="110"/>
      <c r="D277" s="110"/>
      <c r="E277" s="91">
        <v>5</v>
      </c>
      <c r="F277" s="50"/>
      <c r="G277" s="51">
        <f t="shared" si="4"/>
        <v>0</v>
      </c>
    </row>
    <row r="278" s="58" customFormat="1" ht="15.95" customHeight="1" spans="1:7">
      <c r="A278" s="26" t="s">
        <v>218</v>
      </c>
      <c r="B278" s="91">
        <v>37</v>
      </c>
      <c r="C278" s="110"/>
      <c r="D278" s="110"/>
      <c r="E278" s="91">
        <v>539</v>
      </c>
      <c r="F278" s="50"/>
      <c r="G278" s="51">
        <f t="shared" si="4"/>
        <v>1356.75675675676</v>
      </c>
    </row>
    <row r="279" s="58" customFormat="1" ht="15.95" customHeight="1" spans="1:7">
      <c r="A279" s="89" t="s">
        <v>219</v>
      </c>
      <c r="B279" s="91">
        <v>229</v>
      </c>
      <c r="C279" s="108">
        <v>52</v>
      </c>
      <c r="D279" s="108">
        <v>170</v>
      </c>
      <c r="E279" s="91">
        <v>161</v>
      </c>
      <c r="F279" s="50">
        <f>E279/D279*100</f>
        <v>94.7058823529412</v>
      </c>
      <c r="G279" s="51">
        <f t="shared" si="4"/>
        <v>-29.6943231441048</v>
      </c>
    </row>
    <row r="280" s="58" customFormat="1" ht="15.95" customHeight="1" spans="1:7">
      <c r="A280" s="89" t="s">
        <v>703</v>
      </c>
      <c r="B280" s="91">
        <v>42</v>
      </c>
      <c r="C280" s="110"/>
      <c r="D280" s="110"/>
      <c r="E280" s="91">
        <v>142</v>
      </c>
      <c r="F280" s="50"/>
      <c r="G280" s="51">
        <f t="shared" si="4"/>
        <v>238.095238095238</v>
      </c>
    </row>
    <row r="281" s="58" customFormat="1" ht="15.95" customHeight="1" spans="1:7">
      <c r="A281" s="89" t="s">
        <v>220</v>
      </c>
      <c r="B281" s="91">
        <v>177</v>
      </c>
      <c r="C281" s="110"/>
      <c r="D281" s="110"/>
      <c r="E281" s="91">
        <v>0</v>
      </c>
      <c r="F281" s="50"/>
      <c r="G281" s="51"/>
    </row>
    <row r="282" s="58" customFormat="1" ht="15.95" customHeight="1" spans="1:7">
      <c r="A282" s="89" t="s">
        <v>704</v>
      </c>
      <c r="B282" s="91">
        <v>10</v>
      </c>
      <c r="C282" s="110"/>
      <c r="D282" s="110"/>
      <c r="E282" s="91">
        <v>14</v>
      </c>
      <c r="F282" s="50"/>
      <c r="G282" s="51">
        <f t="shared" si="4"/>
        <v>40</v>
      </c>
    </row>
    <row r="283" s="58" customFormat="1" ht="15.95" customHeight="1" spans="1:7">
      <c r="A283" s="89" t="s">
        <v>705</v>
      </c>
      <c r="B283" s="91">
        <v>0</v>
      </c>
      <c r="C283" s="110"/>
      <c r="D283" s="110"/>
      <c r="E283" s="91">
        <v>5</v>
      </c>
      <c r="F283" s="50"/>
      <c r="G283" s="51"/>
    </row>
    <row r="284" s="58" customFormat="1" ht="15.95" customHeight="1" spans="1:7">
      <c r="A284" s="89" t="s">
        <v>221</v>
      </c>
      <c r="B284" s="91">
        <v>10371</v>
      </c>
      <c r="C284" s="108">
        <v>8056</v>
      </c>
      <c r="D284" s="108">
        <v>8490</v>
      </c>
      <c r="E284" s="91">
        <v>7995</v>
      </c>
      <c r="F284" s="50">
        <f>E284/D284*100</f>
        <v>94.1696113074205</v>
      </c>
      <c r="G284" s="51">
        <f t="shared" si="4"/>
        <v>-22.9100376048597</v>
      </c>
    </row>
    <row r="285" s="58" customFormat="1" ht="15.95" customHeight="1" spans="1:7">
      <c r="A285" s="89" t="s">
        <v>222</v>
      </c>
      <c r="B285" s="91">
        <v>3360</v>
      </c>
      <c r="C285" s="110"/>
      <c r="D285" s="110"/>
      <c r="E285" s="91">
        <v>1</v>
      </c>
      <c r="F285" s="50"/>
      <c r="G285" s="51">
        <f t="shared" si="4"/>
        <v>-99.9702380952381</v>
      </c>
    </row>
    <row r="286" s="58" customFormat="1" ht="15.95" customHeight="1" spans="1:7">
      <c r="A286" s="89" t="s">
        <v>223</v>
      </c>
      <c r="B286" s="91">
        <v>2000</v>
      </c>
      <c r="C286" s="110"/>
      <c r="D286" s="110"/>
      <c r="E286" s="91">
        <v>31</v>
      </c>
      <c r="F286" s="50"/>
      <c r="G286" s="51">
        <f t="shared" si="4"/>
        <v>-98.45</v>
      </c>
    </row>
    <row r="287" s="58" customFormat="1" ht="15.95" customHeight="1" spans="1:7">
      <c r="A287" s="89" t="s">
        <v>224</v>
      </c>
      <c r="B287" s="91">
        <v>198</v>
      </c>
      <c r="C287" s="110"/>
      <c r="D287" s="110"/>
      <c r="E287" s="91">
        <v>1541</v>
      </c>
      <c r="F287" s="50"/>
      <c r="G287" s="51">
        <f t="shared" si="4"/>
        <v>678.282828282828</v>
      </c>
    </row>
    <row r="288" s="58" customFormat="1" ht="15.95" customHeight="1" spans="1:7">
      <c r="A288" s="89" t="s">
        <v>225</v>
      </c>
      <c r="B288" s="91">
        <v>4813</v>
      </c>
      <c r="C288" s="110"/>
      <c r="D288" s="110"/>
      <c r="E288" s="91">
        <v>6422</v>
      </c>
      <c r="F288" s="50"/>
      <c r="G288" s="51">
        <f t="shared" si="4"/>
        <v>33.4302929565759</v>
      </c>
    </row>
    <row r="289" s="58" customFormat="1" ht="15.95" customHeight="1" spans="1:7">
      <c r="A289" s="26" t="s">
        <v>226</v>
      </c>
      <c r="B289" s="91">
        <v>2784</v>
      </c>
      <c r="C289" s="108">
        <v>1577</v>
      </c>
      <c r="D289" s="108">
        <v>2564</v>
      </c>
      <c r="E289" s="91">
        <v>2132</v>
      </c>
      <c r="F289" s="50">
        <f>E289/D289*100</f>
        <v>83.1513260530421</v>
      </c>
      <c r="G289" s="51">
        <f t="shared" si="4"/>
        <v>-23.4195402298851</v>
      </c>
    </row>
    <row r="290" s="58" customFormat="1" ht="15.95" customHeight="1" spans="1:7">
      <c r="A290" s="26" t="s">
        <v>706</v>
      </c>
      <c r="B290" s="91">
        <v>300</v>
      </c>
      <c r="C290" s="110"/>
      <c r="D290" s="110"/>
      <c r="E290" s="91">
        <v>50</v>
      </c>
      <c r="F290" s="50"/>
      <c r="G290" s="51">
        <f t="shared" si="4"/>
        <v>-83.3333333333333</v>
      </c>
    </row>
    <row r="291" s="58" customFormat="1" ht="15.95" customHeight="1" spans="1:7">
      <c r="A291" s="26" t="s">
        <v>227</v>
      </c>
      <c r="B291" s="91">
        <v>2484</v>
      </c>
      <c r="C291" s="110"/>
      <c r="D291" s="110"/>
      <c r="E291" s="91">
        <v>2082</v>
      </c>
      <c r="F291" s="50"/>
      <c r="G291" s="51">
        <f t="shared" si="4"/>
        <v>-16.1835748792271</v>
      </c>
    </row>
    <row r="292" s="58" customFormat="1" ht="15.95" customHeight="1" spans="1:7">
      <c r="A292" s="26" t="s">
        <v>228</v>
      </c>
      <c r="B292" s="91">
        <v>455794</v>
      </c>
      <c r="C292" s="108">
        <v>324824</v>
      </c>
      <c r="D292" s="108">
        <v>297376</v>
      </c>
      <c r="E292" s="91">
        <v>283978</v>
      </c>
      <c r="F292" s="50">
        <f>E292/D292*100</f>
        <v>95.4945927041859</v>
      </c>
      <c r="G292" s="51">
        <f t="shared" si="4"/>
        <v>-37.6959766912245</v>
      </c>
    </row>
    <row r="293" s="58" customFormat="1" ht="15.95" customHeight="1" spans="1:7">
      <c r="A293" s="26" t="s">
        <v>229</v>
      </c>
      <c r="B293" s="91">
        <v>13213</v>
      </c>
      <c r="C293" s="108">
        <v>9629</v>
      </c>
      <c r="D293" s="108">
        <v>11248</v>
      </c>
      <c r="E293" s="91">
        <v>11136</v>
      </c>
      <c r="F293" s="50">
        <f>E293/D293*100</f>
        <v>99.0042674253201</v>
      </c>
      <c r="G293" s="51">
        <f t="shared" si="4"/>
        <v>-15.7193672897904</v>
      </c>
    </row>
    <row r="294" s="58" customFormat="1" ht="15.95" customHeight="1" spans="1:7">
      <c r="A294" s="26" t="s">
        <v>51</v>
      </c>
      <c r="B294" s="91">
        <v>1370</v>
      </c>
      <c r="C294" s="110"/>
      <c r="D294" s="110"/>
      <c r="E294" s="91">
        <v>1003</v>
      </c>
      <c r="F294" s="50"/>
      <c r="G294" s="51">
        <f t="shared" si="4"/>
        <v>-26.7883211678832</v>
      </c>
    </row>
    <row r="295" s="58" customFormat="1" ht="15.95" customHeight="1" spans="1:7">
      <c r="A295" s="26" t="s">
        <v>52</v>
      </c>
      <c r="B295" s="91">
        <v>32</v>
      </c>
      <c r="C295" s="110"/>
      <c r="D295" s="110"/>
      <c r="E295" s="91">
        <v>57</v>
      </c>
      <c r="F295" s="50"/>
      <c r="G295" s="51">
        <f t="shared" si="4"/>
        <v>78.125</v>
      </c>
    </row>
    <row r="296" s="58" customFormat="1" ht="15.95" customHeight="1" spans="1:7">
      <c r="A296" s="26" t="s">
        <v>230</v>
      </c>
      <c r="B296" s="91">
        <v>609</v>
      </c>
      <c r="C296" s="110"/>
      <c r="D296" s="110"/>
      <c r="E296" s="91">
        <v>382</v>
      </c>
      <c r="F296" s="50"/>
      <c r="G296" s="51">
        <f t="shared" si="4"/>
        <v>-37.2742200328407</v>
      </c>
    </row>
    <row r="297" s="58" customFormat="1" ht="15.95" customHeight="1" spans="1:7">
      <c r="A297" s="26" t="s">
        <v>231</v>
      </c>
      <c r="B297" s="91">
        <v>11</v>
      </c>
      <c r="C297" s="110"/>
      <c r="D297" s="110"/>
      <c r="E297" s="91">
        <v>36</v>
      </c>
      <c r="F297" s="50"/>
      <c r="G297" s="51">
        <f t="shared" si="4"/>
        <v>227.272727272727</v>
      </c>
    </row>
    <row r="298" s="58" customFormat="1" ht="15.95" customHeight="1" spans="1:7">
      <c r="A298" s="26" t="s">
        <v>232</v>
      </c>
      <c r="B298" s="91">
        <v>0</v>
      </c>
      <c r="C298" s="110"/>
      <c r="D298" s="110"/>
      <c r="E298" s="91">
        <v>10</v>
      </c>
      <c r="F298" s="50"/>
      <c r="G298" s="51"/>
    </row>
    <row r="299" s="58" customFormat="1" ht="15.95" customHeight="1" spans="1:7">
      <c r="A299" s="26" t="s">
        <v>233</v>
      </c>
      <c r="B299" s="91">
        <v>0</v>
      </c>
      <c r="C299" s="110"/>
      <c r="D299" s="110"/>
      <c r="E299" s="91">
        <v>50</v>
      </c>
      <c r="F299" s="50"/>
      <c r="G299" s="51"/>
    </row>
    <row r="300" s="58" customFormat="1" ht="15.95" customHeight="1" spans="1:7">
      <c r="A300" s="26" t="s">
        <v>131</v>
      </c>
      <c r="B300" s="91">
        <v>0</v>
      </c>
      <c r="C300" s="110"/>
      <c r="D300" s="110"/>
      <c r="E300" s="91">
        <v>35</v>
      </c>
      <c r="F300" s="50"/>
      <c r="G300" s="51"/>
    </row>
    <row r="301" s="58" customFormat="1" ht="15.95" customHeight="1" spans="1:7">
      <c r="A301" s="26" t="s">
        <v>234</v>
      </c>
      <c r="B301" s="91">
        <v>5614</v>
      </c>
      <c r="C301" s="110"/>
      <c r="D301" s="110"/>
      <c r="E301" s="91">
        <v>1885</v>
      </c>
      <c r="F301" s="50"/>
      <c r="G301" s="51">
        <f t="shared" si="4"/>
        <v>-66.4232276451728</v>
      </c>
    </row>
    <row r="302" s="58" customFormat="1" ht="15.95" customHeight="1" spans="1:7">
      <c r="A302" s="26" t="s">
        <v>235</v>
      </c>
      <c r="B302" s="91">
        <v>1042</v>
      </c>
      <c r="C302" s="110"/>
      <c r="D302" s="110"/>
      <c r="E302" s="91">
        <v>426</v>
      </c>
      <c r="F302" s="50"/>
      <c r="G302" s="51">
        <f t="shared" si="4"/>
        <v>-59.1170825335892</v>
      </c>
    </row>
    <row r="303" s="58" customFormat="1" ht="15.95" customHeight="1" spans="1:7">
      <c r="A303" s="26" t="s">
        <v>236</v>
      </c>
      <c r="B303" s="91">
        <v>0</v>
      </c>
      <c r="C303" s="110"/>
      <c r="D303" s="110"/>
      <c r="E303" s="91">
        <v>10</v>
      </c>
      <c r="F303" s="50"/>
      <c r="G303" s="51"/>
    </row>
    <row r="304" s="58" customFormat="1" ht="15.95" customHeight="1" spans="1:7">
      <c r="A304" s="26" t="s">
        <v>62</v>
      </c>
      <c r="B304" s="91"/>
      <c r="C304" s="110"/>
      <c r="D304" s="110"/>
      <c r="E304" s="91">
        <v>523</v>
      </c>
      <c r="F304" s="50"/>
      <c r="G304" s="51"/>
    </row>
    <row r="305" s="58" customFormat="1" ht="15.95" customHeight="1" spans="1:7">
      <c r="A305" s="26" t="s">
        <v>237</v>
      </c>
      <c r="B305" s="91">
        <v>4535</v>
      </c>
      <c r="C305" s="110"/>
      <c r="D305" s="110"/>
      <c r="E305" s="91">
        <v>6719</v>
      </c>
      <c r="F305" s="50"/>
      <c r="G305" s="51">
        <f t="shared" si="4"/>
        <v>48.1587651598677</v>
      </c>
    </row>
    <row r="306" s="58" customFormat="1" ht="15.95" customHeight="1" spans="1:7">
      <c r="A306" s="26" t="s">
        <v>238</v>
      </c>
      <c r="B306" s="91">
        <v>15473</v>
      </c>
      <c r="C306" s="108">
        <v>22518</v>
      </c>
      <c r="D306" s="108">
        <v>20981</v>
      </c>
      <c r="E306" s="91">
        <v>19299</v>
      </c>
      <c r="F306" s="50">
        <f>E306/D306*100</f>
        <v>91.9832229159716</v>
      </c>
      <c r="G306" s="51">
        <f t="shared" si="4"/>
        <v>24.7269437083953</v>
      </c>
    </row>
    <row r="307" s="58" customFormat="1" ht="15.95" customHeight="1" spans="1:7">
      <c r="A307" s="26" t="s">
        <v>51</v>
      </c>
      <c r="B307" s="91">
        <v>690</v>
      </c>
      <c r="C307" s="110"/>
      <c r="D307" s="110"/>
      <c r="E307" s="91">
        <v>620</v>
      </c>
      <c r="F307" s="50"/>
      <c r="G307" s="51">
        <f t="shared" si="4"/>
        <v>-10.1449275362319</v>
      </c>
    </row>
    <row r="308" s="58" customFormat="1" ht="15.95" customHeight="1" spans="1:7">
      <c r="A308" s="26" t="s">
        <v>52</v>
      </c>
      <c r="B308" s="91">
        <v>23</v>
      </c>
      <c r="C308" s="110"/>
      <c r="D308" s="110"/>
      <c r="E308" s="91">
        <v>45</v>
      </c>
      <c r="F308" s="50"/>
      <c r="G308" s="51">
        <f t="shared" si="4"/>
        <v>95.6521739130435</v>
      </c>
    </row>
    <row r="309" s="58" customFormat="1" ht="15.95" customHeight="1" spans="1:7">
      <c r="A309" s="26" t="s">
        <v>239</v>
      </c>
      <c r="B309" s="91">
        <v>10</v>
      </c>
      <c r="C309" s="110"/>
      <c r="D309" s="110"/>
      <c r="E309" s="91">
        <v>9</v>
      </c>
      <c r="F309" s="50"/>
      <c r="G309" s="51">
        <f t="shared" si="4"/>
        <v>-10</v>
      </c>
    </row>
    <row r="310" s="58" customFormat="1" ht="15.95" customHeight="1" spans="1:7">
      <c r="A310" s="26" t="s">
        <v>240</v>
      </c>
      <c r="B310" s="91">
        <v>35</v>
      </c>
      <c r="C310" s="110"/>
      <c r="D310" s="110"/>
      <c r="E310" s="91">
        <v>2</v>
      </c>
      <c r="F310" s="50"/>
      <c r="G310" s="51">
        <f t="shared" si="4"/>
        <v>-94.2857142857143</v>
      </c>
    </row>
    <row r="311" s="58" customFormat="1" ht="15.95" customHeight="1" spans="1:7">
      <c r="A311" s="26" t="s">
        <v>241</v>
      </c>
      <c r="B311" s="91">
        <v>13598</v>
      </c>
      <c r="C311" s="110"/>
      <c r="D311" s="110"/>
      <c r="E311" s="91">
        <v>14859</v>
      </c>
      <c r="F311" s="50"/>
      <c r="G311" s="51">
        <f t="shared" si="4"/>
        <v>9.27342256214149</v>
      </c>
    </row>
    <row r="312" s="58" customFormat="1" ht="15.95" customHeight="1" spans="1:7">
      <c r="A312" s="26" t="s">
        <v>242</v>
      </c>
      <c r="B312" s="91">
        <v>1117</v>
      </c>
      <c r="C312" s="110"/>
      <c r="D312" s="110"/>
      <c r="E312" s="91">
        <v>3764</v>
      </c>
      <c r="F312" s="50"/>
      <c r="G312" s="51">
        <f t="shared" si="4"/>
        <v>236.974037600716</v>
      </c>
    </row>
    <row r="313" s="58" customFormat="1" ht="15.95" customHeight="1" spans="1:7">
      <c r="A313" s="26" t="s">
        <v>243</v>
      </c>
      <c r="B313" s="91">
        <v>131060</v>
      </c>
      <c r="C313" s="108">
        <v>153010</v>
      </c>
      <c r="D313" s="108">
        <v>152455</v>
      </c>
      <c r="E313" s="91">
        <v>151768</v>
      </c>
      <c r="F313" s="50">
        <f>E313/D313*100</f>
        <v>99.5493752254764</v>
      </c>
      <c r="G313" s="51">
        <f t="shared" si="4"/>
        <v>15.8003967648405</v>
      </c>
    </row>
    <row r="314" s="58" customFormat="1" ht="15.95" customHeight="1" spans="1:7">
      <c r="A314" s="26" t="s">
        <v>244</v>
      </c>
      <c r="B314" s="91">
        <v>2965</v>
      </c>
      <c r="C314" s="110"/>
      <c r="D314" s="110"/>
      <c r="E314" s="91">
        <v>2928</v>
      </c>
      <c r="F314" s="50"/>
      <c r="G314" s="51">
        <f t="shared" si="4"/>
        <v>-1.24789207419899</v>
      </c>
    </row>
    <row r="315" s="58" customFormat="1" ht="15.95" customHeight="1" spans="1:7">
      <c r="A315" s="26" t="s">
        <v>245</v>
      </c>
      <c r="B315" s="91">
        <v>5227</v>
      </c>
      <c r="C315" s="110"/>
      <c r="D315" s="110"/>
      <c r="E315" s="91">
        <v>4950</v>
      </c>
      <c r="F315" s="50"/>
      <c r="G315" s="51">
        <f t="shared" si="4"/>
        <v>-5.29940692557873</v>
      </c>
    </row>
    <row r="316" s="58" customFormat="1" ht="15.95" customHeight="1" spans="1:7">
      <c r="A316" s="26" t="s">
        <v>246</v>
      </c>
      <c r="B316" s="91">
        <v>20</v>
      </c>
      <c r="C316" s="110"/>
      <c r="D316" s="110"/>
      <c r="E316" s="91">
        <v>1</v>
      </c>
      <c r="F316" s="50"/>
      <c r="G316" s="51">
        <f t="shared" si="4"/>
        <v>-95</v>
      </c>
    </row>
    <row r="317" s="58" customFormat="1" ht="15.95" customHeight="1" spans="1:7">
      <c r="A317" s="26" t="s">
        <v>247</v>
      </c>
      <c r="B317" s="91">
        <v>45081</v>
      </c>
      <c r="C317" s="110"/>
      <c r="D317" s="110"/>
      <c r="E317" s="91">
        <v>48192</v>
      </c>
      <c r="F317" s="50"/>
      <c r="G317" s="51">
        <f t="shared" si="4"/>
        <v>6.90091169228722</v>
      </c>
    </row>
    <row r="318" s="58" customFormat="1" ht="15.95" customHeight="1" spans="1:7">
      <c r="A318" s="26" t="s">
        <v>248</v>
      </c>
      <c r="B318" s="91">
        <v>12605</v>
      </c>
      <c r="C318" s="110"/>
      <c r="D318" s="110"/>
      <c r="E318" s="91">
        <v>12269</v>
      </c>
      <c r="F318" s="50"/>
      <c r="G318" s="51">
        <f t="shared" si="4"/>
        <v>-2.66560888536295</v>
      </c>
    </row>
    <row r="319" s="58" customFormat="1" ht="15.95" customHeight="1" spans="1:7">
      <c r="A319" s="26" t="s">
        <v>249</v>
      </c>
      <c r="B319" s="91">
        <v>64836</v>
      </c>
      <c r="C319" s="110"/>
      <c r="D319" s="110"/>
      <c r="E319" s="91">
        <v>83321</v>
      </c>
      <c r="F319" s="50"/>
      <c r="G319" s="51">
        <f t="shared" si="4"/>
        <v>28.5103954593127</v>
      </c>
    </row>
    <row r="320" s="58" customFormat="1" ht="15.95" customHeight="1" spans="1:7">
      <c r="A320" s="26" t="s">
        <v>250</v>
      </c>
      <c r="B320" s="91">
        <v>326</v>
      </c>
      <c r="C320" s="110"/>
      <c r="D320" s="110"/>
      <c r="E320" s="91">
        <v>107</v>
      </c>
      <c r="F320" s="50"/>
      <c r="G320" s="51">
        <f t="shared" si="4"/>
        <v>-67.1779141104295</v>
      </c>
    </row>
    <row r="321" s="58" customFormat="1" ht="15.95" customHeight="1" spans="1:7">
      <c r="A321" s="26" t="s">
        <v>251</v>
      </c>
      <c r="B321" s="91">
        <v>27291</v>
      </c>
      <c r="C321" s="108">
        <v>27614</v>
      </c>
      <c r="D321" s="108">
        <v>23087</v>
      </c>
      <c r="E321" s="91">
        <v>21380</v>
      </c>
      <c r="F321" s="50">
        <f>E321/D321*100</f>
        <v>92.6062286135054</v>
      </c>
      <c r="G321" s="51">
        <f t="shared" si="4"/>
        <v>-21.6591550327947</v>
      </c>
    </row>
    <row r="322" s="58" customFormat="1" ht="15.95" customHeight="1" spans="1:7">
      <c r="A322" s="26" t="s">
        <v>252</v>
      </c>
      <c r="B322" s="91">
        <v>1005</v>
      </c>
      <c r="C322" s="110"/>
      <c r="D322" s="110"/>
      <c r="E322" s="91">
        <v>65</v>
      </c>
      <c r="F322" s="50"/>
      <c r="G322" s="51">
        <f t="shared" si="4"/>
        <v>-93.5323383084577</v>
      </c>
    </row>
    <row r="323" s="58" customFormat="1" ht="15.95" customHeight="1" spans="1:7">
      <c r="A323" s="26" t="s">
        <v>707</v>
      </c>
      <c r="B323" s="91">
        <v>2</v>
      </c>
      <c r="C323" s="110"/>
      <c r="D323" s="110"/>
      <c r="E323" s="91">
        <v>0</v>
      </c>
      <c r="F323" s="50"/>
      <c r="G323" s="51"/>
    </row>
    <row r="324" s="58" customFormat="1" ht="15.95" customHeight="1" spans="1:7">
      <c r="A324" s="26" t="s">
        <v>253</v>
      </c>
      <c r="B324" s="91">
        <v>3820</v>
      </c>
      <c r="C324" s="110"/>
      <c r="D324" s="110"/>
      <c r="E324" s="91">
        <v>1900</v>
      </c>
      <c r="F324" s="50"/>
      <c r="G324" s="51">
        <f t="shared" si="4"/>
        <v>-50.261780104712</v>
      </c>
    </row>
    <row r="325" s="58" customFormat="1" ht="15.95" customHeight="1" spans="1:7">
      <c r="A325" s="26" t="s">
        <v>254</v>
      </c>
      <c r="B325" s="91">
        <v>22239</v>
      </c>
      <c r="C325" s="110"/>
      <c r="D325" s="110"/>
      <c r="E325" s="91">
        <v>19169</v>
      </c>
      <c r="F325" s="50"/>
      <c r="G325" s="51">
        <f t="shared" si="4"/>
        <v>-13.8045775439543</v>
      </c>
    </row>
    <row r="326" s="58" customFormat="1" ht="15.95" customHeight="1" spans="1:7">
      <c r="A326" s="26" t="s">
        <v>255</v>
      </c>
      <c r="B326" s="91">
        <v>39</v>
      </c>
      <c r="C326" s="110"/>
      <c r="D326" s="110"/>
      <c r="E326" s="91">
        <v>47</v>
      </c>
      <c r="F326" s="50"/>
      <c r="G326" s="51">
        <f t="shared" ref="G326:G389" si="5">(E326-B326)/B326*100</f>
        <v>20.5128205128205</v>
      </c>
    </row>
    <row r="327" s="58" customFormat="1" ht="15.95" customHeight="1" spans="1:7">
      <c r="A327" s="26" t="s">
        <v>256</v>
      </c>
      <c r="B327" s="91">
        <v>40</v>
      </c>
      <c r="C327" s="110"/>
      <c r="D327" s="110"/>
      <c r="E327" s="91">
        <v>0</v>
      </c>
      <c r="F327" s="50"/>
      <c r="G327" s="51"/>
    </row>
    <row r="328" s="58" customFormat="1" ht="15.95" customHeight="1" spans="1:7">
      <c r="A328" s="26" t="s">
        <v>257</v>
      </c>
      <c r="B328" s="91">
        <v>43</v>
      </c>
      <c r="C328" s="110"/>
      <c r="D328" s="110"/>
      <c r="E328" s="91">
        <v>178</v>
      </c>
      <c r="F328" s="50"/>
      <c r="G328" s="51">
        <f t="shared" si="5"/>
        <v>313.953488372093</v>
      </c>
    </row>
    <row r="329" s="58" customFormat="1" ht="15.95" customHeight="1" spans="1:7">
      <c r="A329" s="26" t="s">
        <v>258</v>
      </c>
      <c r="B329" s="91">
        <v>103</v>
      </c>
      <c r="C329" s="110"/>
      <c r="D329" s="110"/>
      <c r="E329" s="91">
        <v>21</v>
      </c>
      <c r="F329" s="50"/>
      <c r="G329" s="51">
        <f t="shared" si="5"/>
        <v>-79.6116504854369</v>
      </c>
    </row>
    <row r="330" s="58" customFormat="1" ht="15.95" customHeight="1" spans="1:7">
      <c r="A330" s="26" t="s">
        <v>259</v>
      </c>
      <c r="B330" s="91">
        <v>11773</v>
      </c>
      <c r="C330" s="108">
        <v>9769</v>
      </c>
      <c r="D330" s="108">
        <v>13648</v>
      </c>
      <c r="E330" s="91">
        <v>12128</v>
      </c>
      <c r="F330" s="50">
        <f>E330/D330*100</f>
        <v>88.862837045721</v>
      </c>
      <c r="G330" s="51">
        <f t="shared" si="5"/>
        <v>3.01537416121634</v>
      </c>
    </row>
    <row r="331" s="58" customFormat="1" ht="15.95" customHeight="1" spans="1:7">
      <c r="A331" s="26" t="s">
        <v>260</v>
      </c>
      <c r="B331" s="91">
        <v>5924</v>
      </c>
      <c r="C331" s="110"/>
      <c r="D331" s="110"/>
      <c r="E331" s="91">
        <v>6133</v>
      </c>
      <c r="F331" s="50"/>
      <c r="G331" s="51">
        <f t="shared" si="5"/>
        <v>3.52802160702228</v>
      </c>
    </row>
    <row r="332" s="58" customFormat="1" ht="15.95" customHeight="1" spans="1:7">
      <c r="A332" s="26" t="s">
        <v>261</v>
      </c>
      <c r="B332" s="91">
        <v>1524</v>
      </c>
      <c r="C332" s="110"/>
      <c r="D332" s="110"/>
      <c r="E332" s="91">
        <v>1741</v>
      </c>
      <c r="F332" s="50"/>
      <c r="G332" s="51">
        <f t="shared" si="5"/>
        <v>14.238845144357</v>
      </c>
    </row>
    <row r="333" s="58" customFormat="1" ht="15.95" customHeight="1" spans="1:7">
      <c r="A333" s="26" t="s">
        <v>708</v>
      </c>
      <c r="B333" s="91">
        <v>231</v>
      </c>
      <c r="C333" s="110"/>
      <c r="D333" s="110"/>
      <c r="E333" s="91">
        <v>195</v>
      </c>
      <c r="F333" s="50"/>
      <c r="G333" s="51">
        <f t="shared" si="5"/>
        <v>-15.5844155844156</v>
      </c>
    </row>
    <row r="334" s="58" customFormat="1" ht="15.95" customHeight="1" spans="1:7">
      <c r="A334" s="26" t="s">
        <v>262</v>
      </c>
      <c r="B334" s="91">
        <v>250</v>
      </c>
      <c r="C334" s="110"/>
      <c r="D334" s="110"/>
      <c r="E334" s="91">
        <v>68</v>
      </c>
      <c r="F334" s="50"/>
      <c r="G334" s="51">
        <f t="shared" si="5"/>
        <v>-72.8</v>
      </c>
    </row>
    <row r="335" s="58" customFormat="1" ht="15.95" customHeight="1" spans="1:7">
      <c r="A335" s="26" t="s">
        <v>709</v>
      </c>
      <c r="B335" s="91">
        <v>994</v>
      </c>
      <c r="C335" s="110"/>
      <c r="D335" s="110"/>
      <c r="E335" s="91">
        <v>1248</v>
      </c>
      <c r="F335" s="50"/>
      <c r="G335" s="51">
        <f t="shared" si="5"/>
        <v>25.5533199195171</v>
      </c>
    </row>
    <row r="336" s="58" customFormat="1" ht="15.95" customHeight="1" spans="1:7">
      <c r="A336" s="26" t="s">
        <v>710</v>
      </c>
      <c r="B336" s="91">
        <v>62</v>
      </c>
      <c r="C336" s="110"/>
      <c r="D336" s="110"/>
      <c r="E336" s="91">
        <v>49</v>
      </c>
      <c r="F336" s="50"/>
      <c r="G336" s="51">
        <f t="shared" si="5"/>
        <v>-20.9677419354839</v>
      </c>
    </row>
    <row r="337" s="58" customFormat="1" ht="15.95" customHeight="1" spans="1:7">
      <c r="A337" s="26" t="s">
        <v>263</v>
      </c>
      <c r="B337" s="91">
        <v>2788</v>
      </c>
      <c r="C337" s="110"/>
      <c r="D337" s="110"/>
      <c r="E337" s="91">
        <v>2694</v>
      </c>
      <c r="F337" s="50"/>
      <c r="G337" s="51">
        <f t="shared" si="5"/>
        <v>-3.37159253945481</v>
      </c>
    </row>
    <row r="338" s="58" customFormat="1" ht="15.95" customHeight="1" spans="1:7">
      <c r="A338" s="26" t="s">
        <v>264</v>
      </c>
      <c r="B338" s="91">
        <v>5864</v>
      </c>
      <c r="C338" s="108">
        <v>2778</v>
      </c>
      <c r="D338" s="108">
        <v>6272</v>
      </c>
      <c r="E338" s="91">
        <v>3914</v>
      </c>
      <c r="F338" s="50">
        <f>E338/D338*100</f>
        <v>62.4043367346939</v>
      </c>
      <c r="G338" s="51">
        <f t="shared" si="5"/>
        <v>-33.2537517053206</v>
      </c>
    </row>
    <row r="339" s="58" customFormat="1" ht="15.95" customHeight="1" spans="1:7">
      <c r="A339" s="26" t="s">
        <v>711</v>
      </c>
      <c r="B339" s="91">
        <v>1169</v>
      </c>
      <c r="C339" s="110"/>
      <c r="D339" s="110"/>
      <c r="E339" s="91">
        <v>1568</v>
      </c>
      <c r="F339" s="50"/>
      <c r="G339" s="51">
        <f t="shared" si="5"/>
        <v>34.1317365269461</v>
      </c>
    </row>
    <row r="340" s="58" customFormat="1" ht="15.95" customHeight="1" spans="1:7">
      <c r="A340" s="26" t="s">
        <v>265</v>
      </c>
      <c r="B340" s="91">
        <v>1365</v>
      </c>
      <c r="C340" s="110"/>
      <c r="D340" s="110"/>
      <c r="E340" s="91">
        <v>1441</v>
      </c>
      <c r="F340" s="50"/>
      <c r="G340" s="51">
        <f t="shared" si="5"/>
        <v>5.56776556776557</v>
      </c>
    </row>
    <row r="341" s="58" customFormat="1" ht="15.95" customHeight="1" spans="1:7">
      <c r="A341" s="26" t="s">
        <v>266</v>
      </c>
      <c r="B341" s="91">
        <v>131</v>
      </c>
      <c r="C341" s="110"/>
      <c r="D341" s="110"/>
      <c r="E341" s="91">
        <v>98</v>
      </c>
      <c r="F341" s="50"/>
      <c r="G341" s="51">
        <f t="shared" si="5"/>
        <v>-25.1908396946565</v>
      </c>
    </row>
    <row r="342" s="58" customFormat="1" ht="15.95" customHeight="1" spans="1:7">
      <c r="A342" s="26" t="s">
        <v>267</v>
      </c>
      <c r="B342" s="91">
        <v>44</v>
      </c>
      <c r="C342" s="110"/>
      <c r="D342" s="110"/>
      <c r="E342" s="91">
        <v>41</v>
      </c>
      <c r="F342" s="50"/>
      <c r="G342" s="51">
        <f t="shared" si="5"/>
        <v>-6.81818181818182</v>
      </c>
    </row>
    <row r="343" s="58" customFormat="1" ht="15.95" customHeight="1" spans="1:7">
      <c r="A343" s="26" t="s">
        <v>268</v>
      </c>
      <c r="B343" s="91">
        <v>801</v>
      </c>
      <c r="C343" s="110"/>
      <c r="D343" s="110"/>
      <c r="E343" s="91">
        <v>718</v>
      </c>
      <c r="F343" s="50"/>
      <c r="G343" s="51">
        <f t="shared" si="5"/>
        <v>-10.3620474406991</v>
      </c>
    </row>
    <row r="344" s="58" customFormat="1" ht="15.95" customHeight="1" spans="1:7">
      <c r="A344" s="26" t="s">
        <v>269</v>
      </c>
      <c r="B344" s="91">
        <v>2354</v>
      </c>
      <c r="C344" s="110"/>
      <c r="D344" s="110"/>
      <c r="E344" s="91">
        <v>48</v>
      </c>
      <c r="F344" s="50"/>
      <c r="G344" s="51">
        <f t="shared" si="5"/>
        <v>-97.9609175870858</v>
      </c>
    </row>
    <row r="345" s="58" customFormat="1" ht="15.95" customHeight="1" spans="1:7">
      <c r="A345" s="26" t="s">
        <v>270</v>
      </c>
      <c r="B345" s="91">
        <v>12466</v>
      </c>
      <c r="C345" s="108">
        <v>6769</v>
      </c>
      <c r="D345" s="108">
        <v>6326</v>
      </c>
      <c r="E345" s="91">
        <v>5621</v>
      </c>
      <c r="F345" s="50">
        <f>E345/D345*100</f>
        <v>88.8555169143218</v>
      </c>
      <c r="G345" s="51">
        <f t="shared" si="5"/>
        <v>-54.9093534413605</v>
      </c>
    </row>
    <row r="346" s="58" customFormat="1" ht="15.95" customHeight="1" spans="1:7">
      <c r="A346" s="26" t="s">
        <v>712</v>
      </c>
      <c r="B346" s="91">
        <v>39</v>
      </c>
      <c r="C346" s="110"/>
      <c r="D346" s="110"/>
      <c r="E346" s="91">
        <v>42</v>
      </c>
      <c r="F346" s="50"/>
      <c r="G346" s="51">
        <f t="shared" si="5"/>
        <v>7.69230769230769</v>
      </c>
    </row>
    <row r="347" s="58" customFormat="1" ht="15.95" customHeight="1" spans="1:7">
      <c r="A347" s="26" t="s">
        <v>271</v>
      </c>
      <c r="B347" s="91">
        <v>1702</v>
      </c>
      <c r="C347" s="110"/>
      <c r="D347" s="110"/>
      <c r="E347" s="91">
        <v>1192</v>
      </c>
      <c r="F347" s="50"/>
      <c r="G347" s="51">
        <f t="shared" si="5"/>
        <v>-29.9647473560517</v>
      </c>
    </row>
    <row r="348" s="58" customFormat="1" ht="15.95" customHeight="1" spans="1:7">
      <c r="A348" s="26" t="s">
        <v>272</v>
      </c>
      <c r="B348" s="91">
        <v>3196</v>
      </c>
      <c r="C348" s="110"/>
      <c r="D348" s="110"/>
      <c r="E348" s="91">
        <v>1265</v>
      </c>
      <c r="F348" s="50"/>
      <c r="G348" s="51">
        <f t="shared" si="5"/>
        <v>-60.4192740926158</v>
      </c>
    </row>
    <row r="349" s="58" customFormat="1" ht="15.95" customHeight="1" spans="1:7">
      <c r="A349" s="26" t="s">
        <v>273</v>
      </c>
      <c r="B349" s="91">
        <v>3417</v>
      </c>
      <c r="C349" s="110"/>
      <c r="D349" s="110"/>
      <c r="E349" s="91">
        <v>3035</v>
      </c>
      <c r="F349" s="50"/>
      <c r="G349" s="51">
        <f t="shared" si="5"/>
        <v>-11.1793971319871</v>
      </c>
    </row>
    <row r="350" s="58" customFormat="1" ht="15.95" customHeight="1" spans="1:7">
      <c r="A350" s="26" t="s">
        <v>713</v>
      </c>
      <c r="B350" s="91">
        <v>4044</v>
      </c>
      <c r="C350" s="110"/>
      <c r="D350" s="110"/>
      <c r="E350" s="91">
        <v>36</v>
      </c>
      <c r="F350" s="50"/>
      <c r="G350" s="51">
        <f t="shared" si="5"/>
        <v>-99.1097922848665</v>
      </c>
    </row>
    <row r="351" s="58" customFormat="1" ht="15.95" customHeight="1" spans="1:7">
      <c r="A351" s="26" t="s">
        <v>714</v>
      </c>
      <c r="B351" s="91">
        <v>68</v>
      </c>
      <c r="C351" s="110"/>
      <c r="D351" s="110"/>
      <c r="E351" s="91">
        <v>51</v>
      </c>
      <c r="F351" s="50"/>
      <c r="G351" s="51">
        <f t="shared" si="5"/>
        <v>-25</v>
      </c>
    </row>
    <row r="352" s="58" customFormat="1" ht="15.95" customHeight="1" spans="1:7">
      <c r="A352" s="26" t="s">
        <v>274</v>
      </c>
      <c r="B352" s="91">
        <v>2752</v>
      </c>
      <c r="C352" s="108">
        <v>2164</v>
      </c>
      <c r="D352" s="108">
        <v>2730</v>
      </c>
      <c r="E352" s="91">
        <v>2155</v>
      </c>
      <c r="F352" s="50">
        <f>E352/D352*100</f>
        <v>78.9377289377289</v>
      </c>
      <c r="G352" s="51">
        <f t="shared" si="5"/>
        <v>-21.6933139534884</v>
      </c>
    </row>
    <row r="353" s="58" customFormat="1" ht="15.95" customHeight="1" spans="1:7">
      <c r="A353" s="26" t="s">
        <v>51</v>
      </c>
      <c r="B353" s="91">
        <v>467</v>
      </c>
      <c r="C353" s="110"/>
      <c r="D353" s="110"/>
      <c r="E353" s="91">
        <v>449</v>
      </c>
      <c r="F353" s="50"/>
      <c r="G353" s="51">
        <f t="shared" si="5"/>
        <v>-3.85438972162741</v>
      </c>
    </row>
    <row r="354" s="58" customFormat="1" ht="15.95" customHeight="1" spans="1:7">
      <c r="A354" s="26" t="s">
        <v>52</v>
      </c>
      <c r="B354" s="91">
        <v>26</v>
      </c>
      <c r="C354" s="110"/>
      <c r="D354" s="110"/>
      <c r="E354" s="91">
        <v>4</v>
      </c>
      <c r="F354" s="50"/>
      <c r="G354" s="51">
        <f t="shared" si="5"/>
        <v>-84.6153846153846</v>
      </c>
    </row>
    <row r="355" s="58" customFormat="1" ht="15.95" customHeight="1" spans="1:7">
      <c r="A355" s="26" t="s">
        <v>275</v>
      </c>
      <c r="B355" s="91">
        <v>213</v>
      </c>
      <c r="C355" s="110"/>
      <c r="D355" s="110"/>
      <c r="E355" s="91">
        <v>91</v>
      </c>
      <c r="F355" s="50"/>
      <c r="G355" s="51">
        <f t="shared" si="5"/>
        <v>-57.2769953051643</v>
      </c>
    </row>
    <row r="356" s="58" customFormat="1" ht="15.95" customHeight="1" spans="1:7">
      <c r="A356" s="26" t="s">
        <v>276</v>
      </c>
      <c r="B356" s="91">
        <v>81</v>
      </c>
      <c r="C356" s="110"/>
      <c r="D356" s="110"/>
      <c r="E356" s="91">
        <v>141</v>
      </c>
      <c r="F356" s="50"/>
      <c r="G356" s="51">
        <f t="shared" si="5"/>
        <v>74.0740740740741</v>
      </c>
    </row>
    <row r="357" s="58" customFormat="1" ht="15.95" customHeight="1" spans="1:7">
      <c r="A357" s="26" t="s">
        <v>277</v>
      </c>
      <c r="B357" s="91">
        <v>2</v>
      </c>
      <c r="C357" s="110"/>
      <c r="D357" s="110"/>
      <c r="E357" s="91">
        <v>2</v>
      </c>
      <c r="F357" s="50"/>
      <c r="G357" s="51">
        <f t="shared" si="5"/>
        <v>0</v>
      </c>
    </row>
    <row r="358" s="58" customFormat="1" ht="15.95" customHeight="1" spans="1:7">
      <c r="A358" s="26" t="s">
        <v>715</v>
      </c>
      <c r="B358" s="91">
        <v>826</v>
      </c>
      <c r="C358" s="110"/>
      <c r="D358" s="110"/>
      <c r="E358" s="91">
        <v>1144</v>
      </c>
      <c r="F358" s="50"/>
      <c r="G358" s="51">
        <f t="shared" si="5"/>
        <v>38.498789346247</v>
      </c>
    </row>
    <row r="359" s="58" customFormat="1" ht="15.95" customHeight="1" spans="1:7">
      <c r="A359" s="26" t="s">
        <v>278</v>
      </c>
      <c r="B359" s="91">
        <v>1137</v>
      </c>
      <c r="C359" s="110"/>
      <c r="D359" s="110"/>
      <c r="E359" s="91">
        <v>324</v>
      </c>
      <c r="F359" s="50"/>
      <c r="G359" s="51">
        <f t="shared" si="5"/>
        <v>-71.5039577836412</v>
      </c>
    </row>
    <row r="360" s="58" customFormat="1" ht="15.95" customHeight="1" spans="1:7">
      <c r="A360" s="26" t="s">
        <v>279</v>
      </c>
      <c r="B360" s="91">
        <v>82</v>
      </c>
      <c r="C360" s="108">
        <v>70</v>
      </c>
      <c r="D360" s="108">
        <v>84</v>
      </c>
      <c r="E360" s="91">
        <v>84</v>
      </c>
      <c r="F360" s="50">
        <f>E360/D360*100</f>
        <v>100</v>
      </c>
      <c r="G360" s="51">
        <f t="shared" si="5"/>
        <v>2.4390243902439</v>
      </c>
    </row>
    <row r="361" s="58" customFormat="1" ht="15.95" customHeight="1" spans="1:7">
      <c r="A361" s="26" t="s">
        <v>51</v>
      </c>
      <c r="B361" s="91">
        <v>68</v>
      </c>
      <c r="C361" s="110"/>
      <c r="D361" s="110"/>
      <c r="E361" s="91">
        <v>70</v>
      </c>
      <c r="F361" s="50"/>
      <c r="G361" s="51">
        <f t="shared" si="5"/>
        <v>2.94117647058823</v>
      </c>
    </row>
    <row r="362" s="58" customFormat="1" ht="15.95" customHeight="1" spans="1:7">
      <c r="A362" s="26" t="s">
        <v>52</v>
      </c>
      <c r="B362" s="91">
        <v>14</v>
      </c>
      <c r="C362" s="110"/>
      <c r="D362" s="110"/>
      <c r="E362" s="91">
        <v>12</v>
      </c>
      <c r="F362" s="50"/>
      <c r="G362" s="51">
        <f t="shared" si="5"/>
        <v>-14.2857142857143</v>
      </c>
    </row>
    <row r="363" s="58" customFormat="1" ht="15.95" customHeight="1" spans="1:7">
      <c r="A363" s="26" t="s">
        <v>716</v>
      </c>
      <c r="B363" s="91">
        <v>0</v>
      </c>
      <c r="C363" s="110"/>
      <c r="D363" s="110"/>
      <c r="E363" s="91">
        <v>2</v>
      </c>
      <c r="F363" s="50"/>
      <c r="G363" s="51"/>
    </row>
    <row r="364" s="58" customFormat="1" ht="15.95" customHeight="1" spans="1:7">
      <c r="A364" s="26" t="s">
        <v>717</v>
      </c>
      <c r="B364" s="91">
        <v>8426</v>
      </c>
      <c r="C364" s="110"/>
      <c r="D364" s="108">
        <v>2384</v>
      </c>
      <c r="E364" s="91">
        <v>2384</v>
      </c>
      <c r="F364" s="50">
        <f>E364/D364*100</f>
        <v>100</v>
      </c>
      <c r="G364" s="51">
        <f t="shared" si="5"/>
        <v>-71.7066223593639</v>
      </c>
    </row>
    <row r="365" s="58" customFormat="1" ht="15.95" customHeight="1" spans="1:7">
      <c r="A365" s="26" t="s">
        <v>718</v>
      </c>
      <c r="B365" s="91">
        <v>7805</v>
      </c>
      <c r="C365" s="110"/>
      <c r="D365" s="110"/>
      <c r="E365" s="91">
        <v>2384</v>
      </c>
      <c r="F365" s="50"/>
      <c r="G365" s="51">
        <f t="shared" si="5"/>
        <v>-69.4554772581678</v>
      </c>
    </row>
    <row r="366" s="58" customFormat="1" ht="15.95" customHeight="1" spans="1:7">
      <c r="A366" s="26" t="s">
        <v>719</v>
      </c>
      <c r="B366" s="91">
        <v>621</v>
      </c>
      <c r="C366" s="110"/>
      <c r="D366" s="110"/>
      <c r="E366" s="91">
        <v>0</v>
      </c>
      <c r="F366" s="50"/>
      <c r="G366" s="51"/>
    </row>
    <row r="367" s="58" customFormat="1" ht="15.95" customHeight="1" spans="1:7">
      <c r="A367" s="26" t="s">
        <v>280</v>
      </c>
      <c r="B367" s="91">
        <v>665</v>
      </c>
      <c r="C367" s="108">
        <v>655</v>
      </c>
      <c r="D367" s="108">
        <v>718</v>
      </c>
      <c r="E367" s="91">
        <v>718</v>
      </c>
      <c r="F367" s="50">
        <f>E367/D367*100</f>
        <v>100</v>
      </c>
      <c r="G367" s="51">
        <f t="shared" si="5"/>
        <v>7.96992481203008</v>
      </c>
    </row>
    <row r="368" s="58" customFormat="1" ht="15.95" customHeight="1" spans="1:7">
      <c r="A368" s="26" t="s">
        <v>720</v>
      </c>
      <c r="B368" s="91">
        <v>343</v>
      </c>
      <c r="C368" s="110"/>
      <c r="D368" s="110"/>
      <c r="E368" s="91">
        <v>400</v>
      </c>
      <c r="F368" s="50"/>
      <c r="G368" s="51">
        <f t="shared" si="5"/>
        <v>16.6180758017493</v>
      </c>
    </row>
    <row r="369" s="58" customFormat="1" ht="15.95" customHeight="1" spans="1:7">
      <c r="A369" s="26" t="s">
        <v>281</v>
      </c>
      <c r="B369" s="91">
        <v>322</v>
      </c>
      <c r="C369" s="110"/>
      <c r="D369" s="110"/>
      <c r="E369" s="91">
        <v>318</v>
      </c>
      <c r="F369" s="50"/>
      <c r="G369" s="51">
        <f t="shared" si="5"/>
        <v>-1.24223602484472</v>
      </c>
    </row>
    <row r="370" s="58" customFormat="1" ht="15.95" customHeight="1" spans="1:7">
      <c r="A370" s="26" t="s">
        <v>721</v>
      </c>
      <c r="B370" s="91">
        <v>887</v>
      </c>
      <c r="C370" s="108">
        <v>1356</v>
      </c>
      <c r="D370" s="108">
        <v>1009</v>
      </c>
      <c r="E370" s="91">
        <v>1009</v>
      </c>
      <c r="F370" s="50">
        <f>E370/D370*100</f>
        <v>100</v>
      </c>
      <c r="G370" s="51">
        <f t="shared" si="5"/>
        <v>13.7542277339346</v>
      </c>
    </row>
    <row r="371" s="58" customFormat="1" ht="15.95" customHeight="1" spans="1:7">
      <c r="A371" s="26" t="s">
        <v>722</v>
      </c>
      <c r="B371" s="91">
        <v>399</v>
      </c>
      <c r="C371" s="110"/>
      <c r="D371" s="110"/>
      <c r="E371" s="91">
        <v>503</v>
      </c>
      <c r="F371" s="50"/>
      <c r="G371" s="51">
        <f t="shared" si="5"/>
        <v>26.0651629072682</v>
      </c>
    </row>
    <row r="372" s="58" customFormat="1" ht="15.95" customHeight="1" spans="1:7">
      <c r="A372" s="26" t="s">
        <v>723</v>
      </c>
      <c r="B372" s="91">
        <v>488</v>
      </c>
      <c r="C372" s="110"/>
      <c r="D372" s="110"/>
      <c r="E372" s="91">
        <v>506</v>
      </c>
      <c r="F372" s="50"/>
      <c r="G372" s="51">
        <f t="shared" si="5"/>
        <v>3.68852459016393</v>
      </c>
    </row>
    <row r="373" s="58" customFormat="1" ht="15.95" customHeight="1" spans="1:7">
      <c r="A373" s="26" t="s">
        <v>282</v>
      </c>
      <c r="B373" s="91">
        <v>912</v>
      </c>
      <c r="C373" s="108">
        <v>5321</v>
      </c>
      <c r="D373" s="108">
        <v>638</v>
      </c>
      <c r="E373" s="91">
        <v>632</v>
      </c>
      <c r="F373" s="50">
        <f>E373/D373*100</f>
        <v>99.0595611285266</v>
      </c>
      <c r="G373" s="51">
        <f t="shared" si="5"/>
        <v>-30.7017543859649</v>
      </c>
    </row>
    <row r="374" s="58" customFormat="1" ht="15.95" customHeight="1" spans="1:7">
      <c r="A374" s="26" t="s">
        <v>283</v>
      </c>
      <c r="B374" s="91">
        <v>712</v>
      </c>
      <c r="C374" s="110"/>
      <c r="D374" s="110"/>
      <c r="E374" s="91">
        <v>532</v>
      </c>
      <c r="F374" s="50"/>
      <c r="G374" s="51">
        <f t="shared" si="5"/>
        <v>-25.2808988764045</v>
      </c>
    </row>
    <row r="375" s="58" customFormat="1" ht="15.95" customHeight="1" spans="1:7">
      <c r="A375" s="26" t="s">
        <v>284</v>
      </c>
      <c r="B375" s="91">
        <v>200</v>
      </c>
      <c r="C375" s="110"/>
      <c r="D375" s="110"/>
      <c r="E375" s="91">
        <v>100</v>
      </c>
      <c r="F375" s="50"/>
      <c r="G375" s="51">
        <f t="shared" si="5"/>
        <v>-50</v>
      </c>
    </row>
    <row r="376" s="58" customFormat="1" ht="15.95" customHeight="1" spans="1:7">
      <c r="A376" s="26" t="s">
        <v>285</v>
      </c>
      <c r="B376" s="91">
        <v>199802</v>
      </c>
      <c r="C376" s="108">
        <v>62749</v>
      </c>
      <c r="D376" s="108">
        <v>34369</v>
      </c>
      <c r="E376" s="91">
        <v>30611</v>
      </c>
      <c r="F376" s="50">
        <f>E376/D376*100</f>
        <v>89.0657278361314</v>
      </c>
      <c r="G376" s="51">
        <f t="shared" si="5"/>
        <v>-84.6793325392138</v>
      </c>
    </row>
    <row r="377" s="58" customFormat="1" ht="15.95" customHeight="1" spans="1:7">
      <c r="A377" s="26" t="s">
        <v>286</v>
      </c>
      <c r="B377" s="91">
        <v>193913</v>
      </c>
      <c r="C377" s="110"/>
      <c r="D377" s="110"/>
      <c r="E377" s="91">
        <v>27000</v>
      </c>
      <c r="F377" s="50"/>
      <c r="G377" s="51">
        <f t="shared" si="5"/>
        <v>-86.076230061935</v>
      </c>
    </row>
    <row r="378" s="58" customFormat="1" ht="15.95" customHeight="1" spans="1:7">
      <c r="A378" s="26" t="s">
        <v>724</v>
      </c>
      <c r="B378" s="91">
        <v>5889</v>
      </c>
      <c r="C378" s="110"/>
      <c r="D378" s="110"/>
      <c r="E378" s="91">
        <v>3611</v>
      </c>
      <c r="F378" s="50"/>
      <c r="G378" s="51">
        <f t="shared" si="5"/>
        <v>-38.6822890134148</v>
      </c>
    </row>
    <row r="379" s="58" customFormat="1" ht="15.95" customHeight="1" spans="1:7">
      <c r="A379" s="26" t="s">
        <v>287</v>
      </c>
      <c r="B379" s="91">
        <v>128</v>
      </c>
      <c r="C379" s="108">
        <v>287</v>
      </c>
      <c r="D379" s="108">
        <v>228</v>
      </c>
      <c r="E379" s="91">
        <v>228</v>
      </c>
      <c r="F379" s="50">
        <f>E379/D379*100</f>
        <v>100</v>
      </c>
      <c r="G379" s="51">
        <f t="shared" si="5"/>
        <v>78.125</v>
      </c>
    </row>
    <row r="380" s="58" customFormat="1" ht="15.95" customHeight="1" spans="1:7">
      <c r="A380" s="26" t="s">
        <v>288</v>
      </c>
      <c r="B380" s="91">
        <v>0</v>
      </c>
      <c r="C380" s="110"/>
      <c r="D380" s="110"/>
      <c r="E380" s="91">
        <v>104</v>
      </c>
      <c r="F380" s="50"/>
      <c r="G380" s="51"/>
    </row>
    <row r="381" s="58" customFormat="1" ht="15.95" customHeight="1" spans="1:7">
      <c r="A381" s="26" t="s">
        <v>725</v>
      </c>
      <c r="B381" s="91">
        <v>81</v>
      </c>
      <c r="C381" s="110"/>
      <c r="D381" s="110"/>
      <c r="E381" s="91">
        <v>76</v>
      </c>
      <c r="F381" s="50"/>
      <c r="G381" s="51">
        <f t="shared" si="5"/>
        <v>-6.17283950617284</v>
      </c>
    </row>
    <row r="382" s="58" customFormat="1" ht="15.95" customHeight="1" spans="1:7">
      <c r="A382" s="26" t="s">
        <v>726</v>
      </c>
      <c r="B382" s="91">
        <v>47</v>
      </c>
      <c r="C382" s="110"/>
      <c r="D382" s="110"/>
      <c r="E382" s="91">
        <v>48</v>
      </c>
      <c r="F382" s="50"/>
      <c r="G382" s="51">
        <f t="shared" si="5"/>
        <v>2.12765957446808</v>
      </c>
    </row>
    <row r="383" s="58" customFormat="1" ht="15.95" customHeight="1" spans="1:7">
      <c r="A383" s="26" t="s">
        <v>289</v>
      </c>
      <c r="B383" s="91">
        <v>1846</v>
      </c>
      <c r="C383" s="108">
        <v>1940</v>
      </c>
      <c r="D383" s="108">
        <v>3290</v>
      </c>
      <c r="E383" s="91">
        <v>3259</v>
      </c>
      <c r="F383" s="50">
        <f>E383/D383*100</f>
        <v>99.0577507598784</v>
      </c>
      <c r="G383" s="51">
        <f t="shared" si="5"/>
        <v>76.5438786565547</v>
      </c>
    </row>
    <row r="384" s="58" customFormat="1" ht="15.95" customHeight="1" spans="1:7">
      <c r="A384" s="26" t="s">
        <v>51</v>
      </c>
      <c r="B384" s="91">
        <v>487</v>
      </c>
      <c r="C384" s="110"/>
      <c r="D384" s="110"/>
      <c r="E384" s="91">
        <v>438</v>
      </c>
      <c r="F384" s="50"/>
      <c r="G384" s="51">
        <f t="shared" si="5"/>
        <v>-10.0616016427105</v>
      </c>
    </row>
    <row r="385" s="58" customFormat="1" ht="15.95" customHeight="1" spans="1:7">
      <c r="A385" s="26" t="s">
        <v>52</v>
      </c>
      <c r="B385" s="91">
        <v>347</v>
      </c>
      <c r="C385" s="110"/>
      <c r="D385" s="110"/>
      <c r="E385" s="91">
        <v>233</v>
      </c>
      <c r="F385" s="50"/>
      <c r="G385" s="51">
        <f t="shared" si="5"/>
        <v>-32.8530259365994</v>
      </c>
    </row>
    <row r="386" s="58" customFormat="1" ht="15.95" customHeight="1" spans="1:7">
      <c r="A386" s="26" t="s">
        <v>290</v>
      </c>
      <c r="B386" s="91">
        <v>212</v>
      </c>
      <c r="C386" s="110"/>
      <c r="D386" s="110"/>
      <c r="E386" s="91">
        <v>271</v>
      </c>
      <c r="F386" s="50"/>
      <c r="G386" s="51">
        <f t="shared" si="5"/>
        <v>27.8301886792453</v>
      </c>
    </row>
    <row r="387" s="58" customFormat="1" ht="15.95" customHeight="1" spans="1:7">
      <c r="A387" s="26" t="s">
        <v>62</v>
      </c>
      <c r="B387" s="91">
        <v>681</v>
      </c>
      <c r="C387" s="110"/>
      <c r="D387" s="110"/>
      <c r="E387" s="91">
        <v>2272</v>
      </c>
      <c r="F387" s="50"/>
      <c r="G387" s="51">
        <f t="shared" si="5"/>
        <v>233.627019089574</v>
      </c>
    </row>
    <row r="388" s="58" customFormat="1" ht="15.95" customHeight="1" spans="1:7">
      <c r="A388" s="26" t="s">
        <v>291</v>
      </c>
      <c r="B388" s="91">
        <v>119</v>
      </c>
      <c r="C388" s="110"/>
      <c r="D388" s="110"/>
      <c r="E388" s="91">
        <v>45</v>
      </c>
      <c r="F388" s="50"/>
      <c r="G388" s="51">
        <f t="shared" si="5"/>
        <v>-62.1848739495798</v>
      </c>
    </row>
    <row r="389" s="58" customFormat="1" ht="15.95" customHeight="1" spans="1:7">
      <c r="A389" s="26" t="s">
        <v>727</v>
      </c>
      <c r="B389" s="91">
        <v>0</v>
      </c>
      <c r="C389" s="110"/>
      <c r="D389" s="108">
        <v>23</v>
      </c>
      <c r="E389" s="91">
        <v>23</v>
      </c>
      <c r="F389" s="50">
        <f>E389/D389*100</f>
        <v>100</v>
      </c>
      <c r="G389" s="51"/>
    </row>
    <row r="390" s="58" customFormat="1" ht="15.95" customHeight="1" spans="1:7">
      <c r="A390" s="26" t="s">
        <v>728</v>
      </c>
      <c r="B390" s="91">
        <v>0</v>
      </c>
      <c r="C390" s="110"/>
      <c r="D390" s="110"/>
      <c r="E390" s="91">
        <v>23</v>
      </c>
      <c r="F390" s="50"/>
      <c r="G390" s="51"/>
    </row>
    <row r="391" s="58" customFormat="1" ht="15.95" customHeight="1" spans="1:7">
      <c r="A391" s="26" t="s">
        <v>292</v>
      </c>
      <c r="B391" s="91">
        <v>23154</v>
      </c>
      <c r="C391" s="108">
        <v>18195</v>
      </c>
      <c r="D391" s="108">
        <v>17886</v>
      </c>
      <c r="E391" s="91">
        <v>17629</v>
      </c>
      <c r="F391" s="50">
        <f>E391/D391*100</f>
        <v>98.5631219948563</v>
      </c>
      <c r="G391" s="51">
        <f t="shared" ref="G390:G453" si="6">(E391-B391)/B391*100</f>
        <v>-23.8619676945668</v>
      </c>
    </row>
    <row r="392" s="58" customFormat="1" ht="15.95" customHeight="1" spans="1:7">
      <c r="A392" s="26" t="s">
        <v>293</v>
      </c>
      <c r="B392" s="91">
        <v>23154</v>
      </c>
      <c r="C392" s="110"/>
      <c r="D392" s="110"/>
      <c r="E392" s="91">
        <v>17629</v>
      </c>
      <c r="F392" s="50"/>
      <c r="G392" s="51">
        <f t="shared" si="6"/>
        <v>-23.8619676945668</v>
      </c>
    </row>
    <row r="393" s="58" customFormat="1" ht="15.95" customHeight="1" spans="1:7">
      <c r="A393" s="26" t="s">
        <v>294</v>
      </c>
      <c r="B393" s="91">
        <v>141608</v>
      </c>
      <c r="C393" s="108">
        <v>121804</v>
      </c>
      <c r="D393" s="108">
        <v>133178</v>
      </c>
      <c r="E393" s="91">
        <v>112603</v>
      </c>
      <c r="F393" s="50">
        <f>E393/D393*100</f>
        <v>84.5507516256439</v>
      </c>
      <c r="G393" s="51">
        <f t="shared" si="6"/>
        <v>-20.4825998531156</v>
      </c>
    </row>
    <row r="394" s="58" customFormat="1" ht="15.95" customHeight="1" spans="1:7">
      <c r="A394" s="26" t="s">
        <v>295</v>
      </c>
      <c r="B394" s="91">
        <v>2469</v>
      </c>
      <c r="C394" s="108">
        <v>1924</v>
      </c>
      <c r="D394" s="108">
        <v>2401</v>
      </c>
      <c r="E394" s="91">
        <v>2347</v>
      </c>
      <c r="F394" s="50">
        <f>E394/D394*100</f>
        <v>97.7509371095377</v>
      </c>
      <c r="G394" s="51">
        <f t="shared" si="6"/>
        <v>-4.94127176994735</v>
      </c>
    </row>
    <row r="395" s="58" customFormat="1" ht="15.95" customHeight="1" spans="1:7">
      <c r="A395" s="26" t="s">
        <v>51</v>
      </c>
      <c r="B395" s="91">
        <v>1523</v>
      </c>
      <c r="C395" s="110"/>
      <c r="D395" s="110"/>
      <c r="E395" s="91">
        <v>1622</v>
      </c>
      <c r="F395" s="50"/>
      <c r="G395" s="51">
        <f t="shared" si="6"/>
        <v>6.50032829940906</v>
      </c>
    </row>
    <row r="396" s="58" customFormat="1" ht="15.95" customHeight="1" spans="1:7">
      <c r="A396" s="26" t="s">
        <v>52</v>
      </c>
      <c r="B396" s="91">
        <v>209</v>
      </c>
      <c r="C396" s="110"/>
      <c r="D396" s="110"/>
      <c r="E396" s="91">
        <v>278</v>
      </c>
      <c r="F396" s="50"/>
      <c r="G396" s="51">
        <f t="shared" si="6"/>
        <v>33.0143540669856</v>
      </c>
    </row>
    <row r="397" s="58" customFormat="1" ht="15.95" customHeight="1" spans="1:7">
      <c r="A397" s="26" t="s">
        <v>674</v>
      </c>
      <c r="B397" s="91">
        <v>433</v>
      </c>
      <c r="C397" s="110"/>
      <c r="D397" s="110"/>
      <c r="E397" s="91">
        <v>0</v>
      </c>
      <c r="F397" s="50"/>
      <c r="G397" s="51"/>
    </row>
    <row r="398" s="58" customFormat="1" ht="15.95" customHeight="1" spans="1:7">
      <c r="A398" s="26" t="s">
        <v>296</v>
      </c>
      <c r="B398" s="91">
        <v>304</v>
      </c>
      <c r="C398" s="110"/>
      <c r="D398" s="110"/>
      <c r="E398" s="91">
        <v>447</v>
      </c>
      <c r="F398" s="50"/>
      <c r="G398" s="51">
        <f t="shared" si="6"/>
        <v>47.0394736842105</v>
      </c>
    </row>
    <row r="399" s="58" customFormat="1" ht="15.95" customHeight="1" spans="1:7">
      <c r="A399" s="26" t="s">
        <v>297</v>
      </c>
      <c r="B399" s="91">
        <v>13730</v>
      </c>
      <c r="C399" s="108">
        <v>12470</v>
      </c>
      <c r="D399" s="108">
        <v>21540</v>
      </c>
      <c r="E399" s="91">
        <v>14255</v>
      </c>
      <c r="F399" s="50">
        <f>E399/D399*100</f>
        <v>66.1792014856082</v>
      </c>
      <c r="G399" s="51">
        <f t="shared" si="6"/>
        <v>3.82374362709395</v>
      </c>
    </row>
    <row r="400" s="58" customFormat="1" ht="15.95" customHeight="1" spans="1:7">
      <c r="A400" s="26" t="s">
        <v>298</v>
      </c>
      <c r="B400" s="91">
        <v>10256</v>
      </c>
      <c r="C400" s="110"/>
      <c r="D400" s="110"/>
      <c r="E400" s="91">
        <v>9213</v>
      </c>
      <c r="F400" s="50"/>
      <c r="G400" s="51">
        <f t="shared" si="6"/>
        <v>-10.1696567862715</v>
      </c>
    </row>
    <row r="401" s="58" customFormat="1" ht="15.95" customHeight="1" spans="1:7">
      <c r="A401" s="26" t="s">
        <v>299</v>
      </c>
      <c r="B401" s="91">
        <v>952</v>
      </c>
      <c r="C401" s="110"/>
      <c r="D401" s="110"/>
      <c r="E401" s="91">
        <v>2042</v>
      </c>
      <c r="F401" s="50"/>
      <c r="G401" s="51">
        <f t="shared" si="6"/>
        <v>114.495798319328</v>
      </c>
    </row>
    <row r="402" s="58" customFormat="1" ht="15.95" customHeight="1" spans="1:7">
      <c r="A402" s="26" t="s">
        <v>300</v>
      </c>
      <c r="B402" s="91">
        <v>1112</v>
      </c>
      <c r="C402" s="110"/>
      <c r="D402" s="110"/>
      <c r="E402" s="91">
        <v>1049</v>
      </c>
      <c r="F402" s="50"/>
      <c r="G402" s="51">
        <f t="shared" si="6"/>
        <v>-5.66546762589928</v>
      </c>
    </row>
    <row r="403" s="58" customFormat="1" ht="15.95" customHeight="1" spans="1:7">
      <c r="A403" s="26" t="s">
        <v>301</v>
      </c>
      <c r="B403" s="91">
        <v>148</v>
      </c>
      <c r="C403" s="110"/>
      <c r="D403" s="110"/>
      <c r="E403" s="91">
        <v>0</v>
      </c>
      <c r="F403" s="50"/>
      <c r="G403" s="51"/>
    </row>
    <row r="404" s="58" customFormat="1" ht="15.95" customHeight="1" spans="1:7">
      <c r="A404" s="26" t="s">
        <v>302</v>
      </c>
      <c r="B404" s="91">
        <v>1262</v>
      </c>
      <c r="C404" s="110"/>
      <c r="D404" s="110"/>
      <c r="E404" s="91">
        <v>1951</v>
      </c>
      <c r="F404" s="50"/>
      <c r="G404" s="51">
        <f t="shared" si="6"/>
        <v>54.5958795562599</v>
      </c>
    </row>
    <row r="405" s="58" customFormat="1" ht="15.95" customHeight="1" spans="1:7">
      <c r="A405" s="26" t="s">
        <v>303</v>
      </c>
      <c r="B405" s="91">
        <v>6156</v>
      </c>
      <c r="C405" s="108">
        <v>3852</v>
      </c>
      <c r="D405" s="108">
        <v>6940</v>
      </c>
      <c r="E405" s="91">
        <v>4918</v>
      </c>
      <c r="F405" s="50">
        <f>E405/D405*100</f>
        <v>70.864553314121</v>
      </c>
      <c r="G405" s="51">
        <f t="shared" si="6"/>
        <v>-20.1104613385315</v>
      </c>
    </row>
    <row r="406" s="58" customFormat="1" ht="15.95" customHeight="1" spans="1:7">
      <c r="A406" s="26" t="s">
        <v>729</v>
      </c>
      <c r="B406" s="91">
        <v>893</v>
      </c>
      <c r="C406" s="110"/>
      <c r="D406" s="110"/>
      <c r="E406" s="91">
        <v>871</v>
      </c>
      <c r="F406" s="50"/>
      <c r="G406" s="51">
        <f t="shared" si="6"/>
        <v>-2.46360582306831</v>
      </c>
    </row>
    <row r="407" s="58" customFormat="1" ht="15.95" customHeight="1" spans="1:7">
      <c r="A407" s="26" t="s">
        <v>730</v>
      </c>
      <c r="B407" s="91">
        <v>1878</v>
      </c>
      <c r="C407" s="110"/>
      <c r="D407" s="110"/>
      <c r="E407" s="91">
        <v>2068</v>
      </c>
      <c r="F407" s="50"/>
      <c r="G407" s="51">
        <f t="shared" si="6"/>
        <v>10.1171458998935</v>
      </c>
    </row>
    <row r="408" s="58" customFormat="1" ht="15.95" customHeight="1" spans="1:7">
      <c r="A408" s="26" t="s">
        <v>304</v>
      </c>
      <c r="B408" s="91">
        <v>3385</v>
      </c>
      <c r="C408" s="110"/>
      <c r="D408" s="110"/>
      <c r="E408" s="91">
        <v>1979</v>
      </c>
      <c r="F408" s="50"/>
      <c r="G408" s="51">
        <f t="shared" si="6"/>
        <v>-41.5361890694239</v>
      </c>
    </row>
    <row r="409" s="58" customFormat="1" ht="15.95" customHeight="1" spans="1:7">
      <c r="A409" s="26" t="s">
        <v>305</v>
      </c>
      <c r="B409" s="91">
        <v>40725</v>
      </c>
      <c r="C409" s="108">
        <v>17433</v>
      </c>
      <c r="D409" s="108">
        <v>25839</v>
      </c>
      <c r="E409" s="91">
        <v>18217</v>
      </c>
      <c r="F409" s="50">
        <f>E409/D409*100</f>
        <v>70.5019544100004</v>
      </c>
      <c r="G409" s="51">
        <f t="shared" si="6"/>
        <v>-55.268262737876</v>
      </c>
    </row>
    <row r="410" s="58" customFormat="1" ht="15.95" customHeight="1" spans="1:7">
      <c r="A410" s="26" t="s">
        <v>306</v>
      </c>
      <c r="B410" s="91">
        <v>7263</v>
      </c>
      <c r="C410" s="110"/>
      <c r="D410" s="110"/>
      <c r="E410" s="91">
        <v>6901</v>
      </c>
      <c r="F410" s="50"/>
      <c r="G410" s="51">
        <f t="shared" si="6"/>
        <v>-4.98416632245629</v>
      </c>
    </row>
    <row r="411" s="58" customFormat="1" ht="15.95" customHeight="1" spans="1:7">
      <c r="A411" s="26" t="s">
        <v>307</v>
      </c>
      <c r="B411" s="91">
        <v>36</v>
      </c>
      <c r="C411" s="110"/>
      <c r="D411" s="110"/>
      <c r="E411" s="91">
        <v>692</v>
      </c>
      <c r="F411" s="50"/>
      <c r="G411" s="51">
        <f t="shared" si="6"/>
        <v>1822.22222222222</v>
      </c>
    </row>
    <row r="412" s="58" customFormat="1" ht="15.95" customHeight="1" spans="1:7">
      <c r="A412" s="26" t="s">
        <v>308</v>
      </c>
      <c r="B412" s="91">
        <v>998</v>
      </c>
      <c r="C412" s="110"/>
      <c r="D412" s="110"/>
      <c r="E412" s="91">
        <v>987</v>
      </c>
      <c r="F412" s="50"/>
      <c r="G412" s="51">
        <f t="shared" si="6"/>
        <v>-1.10220440881764</v>
      </c>
    </row>
    <row r="413" s="58" customFormat="1" ht="15.95" customHeight="1" spans="1:7">
      <c r="A413" s="26" t="s">
        <v>309</v>
      </c>
      <c r="B413" s="91">
        <v>58</v>
      </c>
      <c r="C413" s="110"/>
      <c r="D413" s="110"/>
      <c r="E413" s="91">
        <v>14</v>
      </c>
      <c r="F413" s="50"/>
      <c r="G413" s="51">
        <f t="shared" si="6"/>
        <v>-75.8620689655172</v>
      </c>
    </row>
    <row r="414" s="58" customFormat="1" ht="15.95" customHeight="1" spans="1:7">
      <c r="A414" s="26" t="s">
        <v>310</v>
      </c>
      <c r="B414" s="91">
        <v>1668</v>
      </c>
      <c r="C414" s="110"/>
      <c r="D414" s="110"/>
      <c r="E414" s="91">
        <v>721</v>
      </c>
      <c r="F414" s="50"/>
      <c r="G414" s="51">
        <f t="shared" si="6"/>
        <v>-56.7745803357314</v>
      </c>
    </row>
    <row r="415" s="58" customFormat="1" ht="15.95" customHeight="1" spans="1:7">
      <c r="A415" s="26" t="s">
        <v>311</v>
      </c>
      <c r="B415" s="91">
        <v>904</v>
      </c>
      <c r="C415" s="110"/>
      <c r="D415" s="110"/>
      <c r="E415" s="91">
        <v>947</v>
      </c>
      <c r="F415" s="50"/>
      <c r="G415" s="51">
        <f t="shared" si="6"/>
        <v>4.75663716814159</v>
      </c>
    </row>
    <row r="416" s="58" customFormat="1" ht="15.95" customHeight="1" spans="1:7">
      <c r="A416" s="26" t="s">
        <v>312</v>
      </c>
      <c r="B416" s="91">
        <v>9414</v>
      </c>
      <c r="C416" s="110"/>
      <c r="D416" s="110"/>
      <c r="E416" s="91">
        <v>4336</v>
      </c>
      <c r="F416" s="50"/>
      <c r="G416" s="51">
        <f t="shared" si="6"/>
        <v>-53.9409390269811</v>
      </c>
    </row>
    <row r="417" s="58" customFormat="1" ht="15.95" customHeight="1" spans="1:7">
      <c r="A417" s="26" t="s">
        <v>313</v>
      </c>
      <c r="B417" s="91">
        <v>8750</v>
      </c>
      <c r="C417" s="110"/>
      <c r="D417" s="110"/>
      <c r="E417" s="91">
        <v>1873</v>
      </c>
      <c r="F417" s="50"/>
      <c r="G417" s="51">
        <f t="shared" si="6"/>
        <v>-78.5942857142857</v>
      </c>
    </row>
    <row r="418" s="58" customFormat="1" ht="15.95" customHeight="1" spans="1:7">
      <c r="A418" s="26" t="s">
        <v>314</v>
      </c>
      <c r="B418" s="91">
        <v>2378</v>
      </c>
      <c r="C418" s="110"/>
      <c r="D418" s="110"/>
      <c r="E418" s="91">
        <v>77</v>
      </c>
      <c r="F418" s="50"/>
      <c r="G418" s="51">
        <f t="shared" si="6"/>
        <v>-96.7619848612279</v>
      </c>
    </row>
    <row r="419" s="58" customFormat="1" ht="15.95" customHeight="1" spans="1:7">
      <c r="A419" s="26" t="s">
        <v>315</v>
      </c>
      <c r="B419" s="91">
        <v>9256</v>
      </c>
      <c r="C419" s="110"/>
      <c r="D419" s="110"/>
      <c r="E419" s="91">
        <v>1669</v>
      </c>
      <c r="F419" s="50"/>
      <c r="G419" s="51">
        <f t="shared" si="6"/>
        <v>-81.9684528954192</v>
      </c>
    </row>
    <row r="420" s="58" customFormat="1" ht="15.95" customHeight="1" spans="1:7">
      <c r="A420" s="26" t="s">
        <v>316</v>
      </c>
      <c r="B420" s="91">
        <v>36</v>
      </c>
      <c r="C420" s="108">
        <v>5</v>
      </c>
      <c r="D420" s="108">
        <v>40</v>
      </c>
      <c r="E420" s="91">
        <v>40</v>
      </c>
      <c r="F420" s="50">
        <f>E420/D420*100</f>
        <v>100</v>
      </c>
      <c r="G420" s="51">
        <f t="shared" si="6"/>
        <v>11.1111111111111</v>
      </c>
    </row>
    <row r="421" s="58" customFormat="1" ht="15.95" customHeight="1" spans="1:7">
      <c r="A421" s="26" t="s">
        <v>317</v>
      </c>
      <c r="B421" s="91">
        <v>36</v>
      </c>
      <c r="C421" s="110"/>
      <c r="D421" s="110"/>
      <c r="E421" s="91">
        <v>40</v>
      </c>
      <c r="F421" s="50"/>
      <c r="G421" s="51">
        <f t="shared" si="6"/>
        <v>11.1111111111111</v>
      </c>
    </row>
    <row r="422" s="58" customFormat="1" ht="15.95" customHeight="1" spans="1:7">
      <c r="A422" s="26" t="s">
        <v>318</v>
      </c>
      <c r="B422" s="91">
        <v>4916</v>
      </c>
      <c r="C422" s="108">
        <v>3604</v>
      </c>
      <c r="D422" s="108">
        <v>4514</v>
      </c>
      <c r="E422" s="91">
        <v>4109</v>
      </c>
      <c r="F422" s="50">
        <f>E422/D422*100</f>
        <v>91.0279131590607</v>
      </c>
      <c r="G422" s="51">
        <f t="shared" si="6"/>
        <v>-16.4157851912124</v>
      </c>
    </row>
    <row r="423" s="58" customFormat="1" ht="15.95" customHeight="1" spans="1:7">
      <c r="A423" s="26" t="s">
        <v>731</v>
      </c>
      <c r="B423" s="91">
        <v>193</v>
      </c>
      <c r="C423" s="110"/>
      <c r="D423" s="110"/>
      <c r="E423" s="91">
        <v>45</v>
      </c>
      <c r="F423" s="50"/>
      <c r="G423" s="51">
        <f t="shared" si="6"/>
        <v>-76.6839378238342</v>
      </c>
    </row>
    <row r="424" s="58" customFormat="1" ht="15.95" customHeight="1" spans="1:7">
      <c r="A424" s="26" t="s">
        <v>319</v>
      </c>
      <c r="B424" s="91">
        <v>4495</v>
      </c>
      <c r="C424" s="110"/>
      <c r="D424" s="110"/>
      <c r="E424" s="91">
        <v>3804</v>
      </c>
      <c r="F424" s="50"/>
      <c r="G424" s="51">
        <f t="shared" si="6"/>
        <v>-15.3726362625139</v>
      </c>
    </row>
    <row r="425" s="58" customFormat="1" ht="15.95" customHeight="1" spans="1:7">
      <c r="A425" s="26" t="s">
        <v>732</v>
      </c>
      <c r="B425" s="91">
        <v>228</v>
      </c>
      <c r="C425" s="110"/>
      <c r="D425" s="110"/>
      <c r="E425" s="91">
        <v>260</v>
      </c>
      <c r="F425" s="50"/>
      <c r="G425" s="51">
        <f t="shared" si="6"/>
        <v>14.0350877192982</v>
      </c>
    </row>
    <row r="426" s="58" customFormat="1" ht="15.95" customHeight="1" spans="1:7">
      <c r="A426" s="26" t="s">
        <v>320</v>
      </c>
      <c r="B426" s="91">
        <v>32269</v>
      </c>
      <c r="C426" s="108">
        <v>36958</v>
      </c>
      <c r="D426" s="108">
        <v>26669</v>
      </c>
      <c r="E426" s="91">
        <v>26339</v>
      </c>
      <c r="F426" s="50">
        <f>E426/D426*100</f>
        <v>98.7626082717762</v>
      </c>
      <c r="G426" s="51">
        <f t="shared" si="6"/>
        <v>-18.3767702748768</v>
      </c>
    </row>
    <row r="427" s="58" customFormat="1" ht="15.95" customHeight="1" spans="1:7">
      <c r="A427" s="26" t="s">
        <v>321</v>
      </c>
      <c r="B427" s="91">
        <v>10181</v>
      </c>
      <c r="C427" s="110"/>
      <c r="D427" s="110"/>
      <c r="E427" s="91">
        <v>5907</v>
      </c>
      <c r="F427" s="50"/>
      <c r="G427" s="51">
        <f t="shared" si="6"/>
        <v>-41.9801591199293</v>
      </c>
    </row>
    <row r="428" s="58" customFormat="1" ht="15.95" customHeight="1" spans="1:7">
      <c r="A428" s="26" t="s">
        <v>322</v>
      </c>
      <c r="B428" s="91">
        <v>16140</v>
      </c>
      <c r="C428" s="110"/>
      <c r="D428" s="110"/>
      <c r="E428" s="91">
        <v>15774</v>
      </c>
      <c r="F428" s="50"/>
      <c r="G428" s="51">
        <f t="shared" si="6"/>
        <v>-2.26765799256506</v>
      </c>
    </row>
    <row r="429" s="58" customFormat="1" ht="15.95" customHeight="1" spans="1:7">
      <c r="A429" s="26" t="s">
        <v>323</v>
      </c>
      <c r="B429" s="91">
        <v>3220</v>
      </c>
      <c r="C429" s="110"/>
      <c r="D429" s="110"/>
      <c r="E429" s="91">
        <v>1759</v>
      </c>
      <c r="F429" s="50"/>
      <c r="G429" s="51">
        <f t="shared" si="6"/>
        <v>-45.3726708074534</v>
      </c>
    </row>
    <row r="430" s="58" customFormat="1" ht="15.95" customHeight="1" spans="1:7">
      <c r="A430" s="26" t="s">
        <v>324</v>
      </c>
      <c r="B430" s="91">
        <v>2728</v>
      </c>
      <c r="C430" s="110"/>
      <c r="D430" s="110"/>
      <c r="E430" s="91">
        <v>2899</v>
      </c>
      <c r="F430" s="50"/>
      <c r="G430" s="51">
        <f t="shared" si="6"/>
        <v>6.2683284457478</v>
      </c>
    </row>
    <row r="431" s="58" customFormat="1" ht="15.95" customHeight="1" spans="1:7">
      <c r="A431" s="26" t="s">
        <v>325</v>
      </c>
      <c r="B431" s="91">
        <v>35332</v>
      </c>
      <c r="C431" s="108">
        <v>42146</v>
      </c>
      <c r="D431" s="108">
        <v>39477</v>
      </c>
      <c r="E431" s="91">
        <v>36986</v>
      </c>
      <c r="F431" s="50">
        <f>E431/D431*100</f>
        <v>93.6899967069433</v>
      </c>
      <c r="G431" s="51">
        <f t="shared" si="6"/>
        <v>4.68130872863127</v>
      </c>
    </row>
    <row r="432" s="58" customFormat="1" ht="15.95" customHeight="1" spans="1:7">
      <c r="A432" s="26" t="s">
        <v>326</v>
      </c>
      <c r="B432" s="91">
        <v>34610</v>
      </c>
      <c r="C432" s="110"/>
      <c r="D432" s="110"/>
      <c r="E432" s="91">
        <v>36850</v>
      </c>
      <c r="F432" s="50"/>
      <c r="G432" s="51">
        <f t="shared" si="6"/>
        <v>6.47211788500433</v>
      </c>
    </row>
    <row r="433" s="58" customFormat="1" ht="15.95" customHeight="1" spans="1:7">
      <c r="A433" s="26" t="s">
        <v>327</v>
      </c>
      <c r="B433" s="91">
        <v>722</v>
      </c>
      <c r="C433" s="110"/>
      <c r="D433" s="110"/>
      <c r="E433" s="91">
        <v>136</v>
      </c>
      <c r="F433" s="50"/>
      <c r="G433" s="51">
        <f t="shared" si="6"/>
        <v>-81.1634349030471</v>
      </c>
    </row>
    <row r="434" s="58" customFormat="1" ht="15.95" customHeight="1" spans="1:7">
      <c r="A434" s="26" t="s">
        <v>328</v>
      </c>
      <c r="B434" s="91">
        <v>1685</v>
      </c>
      <c r="C434" s="108">
        <v>936</v>
      </c>
      <c r="D434" s="108">
        <v>1762</v>
      </c>
      <c r="E434" s="91">
        <v>1762</v>
      </c>
      <c r="F434" s="50">
        <f>E434/D434*100</f>
        <v>100</v>
      </c>
      <c r="G434" s="51">
        <f t="shared" si="6"/>
        <v>4.56973293768546</v>
      </c>
    </row>
    <row r="435" s="58" customFormat="1" ht="15.95" customHeight="1" spans="1:7">
      <c r="A435" s="26" t="s">
        <v>329</v>
      </c>
      <c r="B435" s="91">
        <v>1469</v>
      </c>
      <c r="C435" s="110"/>
      <c r="D435" s="110"/>
      <c r="E435" s="91">
        <v>1577</v>
      </c>
      <c r="F435" s="50"/>
      <c r="G435" s="51">
        <f t="shared" si="6"/>
        <v>7.35194009530293</v>
      </c>
    </row>
    <row r="436" s="58" customFormat="1" ht="15.95" customHeight="1" spans="1:7">
      <c r="A436" s="26" t="s">
        <v>330</v>
      </c>
      <c r="B436" s="91">
        <v>92</v>
      </c>
      <c r="C436" s="110"/>
      <c r="D436" s="110"/>
      <c r="E436" s="91">
        <v>69</v>
      </c>
      <c r="F436" s="50"/>
      <c r="G436" s="51">
        <f t="shared" si="6"/>
        <v>-25</v>
      </c>
    </row>
    <row r="437" s="58" customFormat="1" ht="15.95" customHeight="1" spans="1:7">
      <c r="A437" s="26" t="s">
        <v>733</v>
      </c>
      <c r="B437" s="91">
        <v>124</v>
      </c>
      <c r="C437" s="110"/>
      <c r="D437" s="110"/>
      <c r="E437" s="91">
        <v>116</v>
      </c>
      <c r="F437" s="50"/>
      <c r="G437" s="51">
        <f t="shared" si="6"/>
        <v>-6.45161290322581</v>
      </c>
    </row>
    <row r="438" s="58" customFormat="1" ht="15.95" customHeight="1" spans="1:7">
      <c r="A438" s="26" t="s">
        <v>734</v>
      </c>
      <c r="B438" s="91">
        <v>233</v>
      </c>
      <c r="C438" s="108">
        <v>249</v>
      </c>
      <c r="D438" s="108">
        <v>304</v>
      </c>
      <c r="E438" s="91">
        <v>168</v>
      </c>
      <c r="F438" s="50">
        <f>E438/D438*100</f>
        <v>55.2631578947368</v>
      </c>
      <c r="G438" s="51">
        <f t="shared" si="6"/>
        <v>-27.8969957081545</v>
      </c>
    </row>
    <row r="439" s="58" customFormat="1" ht="15.95" customHeight="1" spans="1:7">
      <c r="A439" s="26" t="s">
        <v>735</v>
      </c>
      <c r="B439" s="91">
        <v>233</v>
      </c>
      <c r="C439" s="110"/>
      <c r="D439" s="110"/>
      <c r="E439" s="91">
        <v>168</v>
      </c>
      <c r="F439" s="50"/>
      <c r="G439" s="51">
        <f t="shared" si="6"/>
        <v>-27.8969957081545</v>
      </c>
    </row>
    <row r="440" s="58" customFormat="1" ht="15.95" customHeight="1" spans="1:7">
      <c r="A440" s="26" t="s">
        <v>331</v>
      </c>
      <c r="B440" s="91">
        <v>2255</v>
      </c>
      <c r="C440" s="108">
        <v>1751</v>
      </c>
      <c r="D440" s="108">
        <v>2590</v>
      </c>
      <c r="E440" s="91">
        <v>2365</v>
      </c>
      <c r="F440" s="50">
        <f>E440/D440*100</f>
        <v>91.3127413127413</v>
      </c>
      <c r="G440" s="51">
        <f t="shared" si="6"/>
        <v>4.8780487804878</v>
      </c>
    </row>
    <row r="441" s="58" customFormat="1" ht="15.95" customHeight="1" spans="1:7">
      <c r="A441" s="26" t="s">
        <v>51</v>
      </c>
      <c r="B441" s="91">
        <v>281</v>
      </c>
      <c r="C441" s="110"/>
      <c r="D441" s="110"/>
      <c r="E441" s="91">
        <v>306</v>
      </c>
      <c r="F441" s="50"/>
      <c r="G441" s="51">
        <f t="shared" si="6"/>
        <v>8.89679715302491</v>
      </c>
    </row>
    <row r="442" s="58" customFormat="1" ht="15.95" customHeight="1" spans="1:7">
      <c r="A442" s="26" t="s">
        <v>52</v>
      </c>
      <c r="B442" s="91">
        <v>44</v>
      </c>
      <c r="C442" s="110"/>
      <c r="D442" s="110"/>
      <c r="E442" s="91">
        <v>32</v>
      </c>
      <c r="F442" s="50"/>
      <c r="G442" s="51">
        <f t="shared" si="6"/>
        <v>-27.2727272727273</v>
      </c>
    </row>
    <row r="443" s="58" customFormat="1" ht="15.95" customHeight="1" spans="1:7">
      <c r="A443" s="26" t="s">
        <v>332</v>
      </c>
      <c r="B443" s="91">
        <v>213</v>
      </c>
      <c r="C443" s="110"/>
      <c r="D443" s="110"/>
      <c r="E443" s="91">
        <v>186</v>
      </c>
      <c r="F443" s="50"/>
      <c r="G443" s="51">
        <f t="shared" si="6"/>
        <v>-12.6760563380282</v>
      </c>
    </row>
    <row r="444" s="58" customFormat="1" ht="15.95" customHeight="1" spans="1:7">
      <c r="A444" s="26" t="s">
        <v>62</v>
      </c>
      <c r="B444" s="91">
        <v>1580</v>
      </c>
      <c r="C444" s="110"/>
      <c r="D444" s="110"/>
      <c r="E444" s="91">
        <v>1625</v>
      </c>
      <c r="F444" s="50"/>
      <c r="G444" s="51">
        <f t="shared" si="6"/>
        <v>2.84810126582278</v>
      </c>
    </row>
    <row r="445" s="58" customFormat="1" ht="15.95" customHeight="1" spans="1:7">
      <c r="A445" s="26" t="s">
        <v>333</v>
      </c>
      <c r="B445" s="91">
        <v>137</v>
      </c>
      <c r="C445" s="110"/>
      <c r="D445" s="110"/>
      <c r="E445" s="91">
        <v>216</v>
      </c>
      <c r="F445" s="50"/>
      <c r="G445" s="51">
        <f t="shared" si="6"/>
        <v>57.6642335766423</v>
      </c>
    </row>
    <row r="446" s="58" customFormat="1" ht="15.95" customHeight="1" spans="1:7">
      <c r="A446" s="26" t="s">
        <v>736</v>
      </c>
      <c r="B446" s="91">
        <v>1802</v>
      </c>
      <c r="C446" s="108">
        <v>476</v>
      </c>
      <c r="D446" s="108">
        <v>1102</v>
      </c>
      <c r="E446" s="91">
        <v>1097</v>
      </c>
      <c r="F446" s="50">
        <f>E446/D446*100</f>
        <v>99.546279491833</v>
      </c>
      <c r="G446" s="51">
        <f t="shared" si="6"/>
        <v>-39.1231964483907</v>
      </c>
    </row>
    <row r="447" s="58" customFormat="1" ht="15.95" customHeight="1" spans="1:7">
      <c r="A447" s="26" t="s">
        <v>737</v>
      </c>
      <c r="B447" s="91">
        <v>1802</v>
      </c>
      <c r="C447" s="110"/>
      <c r="D447" s="110"/>
      <c r="E447" s="91">
        <v>1097</v>
      </c>
      <c r="F447" s="50"/>
      <c r="G447" s="51">
        <f t="shared" si="6"/>
        <v>-39.1231964483907</v>
      </c>
    </row>
    <row r="448" s="58" customFormat="1" ht="15.95" customHeight="1" spans="1:7">
      <c r="A448" s="26" t="s">
        <v>335</v>
      </c>
      <c r="B448" s="91">
        <v>50598</v>
      </c>
      <c r="C448" s="108">
        <v>25792</v>
      </c>
      <c r="D448" s="108">
        <v>50379</v>
      </c>
      <c r="E448" s="91">
        <v>31313</v>
      </c>
      <c r="F448" s="50">
        <f>E448/D448*100</f>
        <v>62.1548661148494</v>
      </c>
      <c r="G448" s="51">
        <f t="shared" si="6"/>
        <v>-38.1141547096723</v>
      </c>
    </row>
    <row r="449" s="58" customFormat="1" ht="15.95" customHeight="1" spans="1:7">
      <c r="A449" s="26" t="s">
        <v>336</v>
      </c>
      <c r="B449" s="91">
        <v>4835</v>
      </c>
      <c r="C449" s="108">
        <v>3310</v>
      </c>
      <c r="D449" s="108">
        <v>5896</v>
      </c>
      <c r="E449" s="91">
        <v>5698</v>
      </c>
      <c r="F449" s="50">
        <f>E449/D449*100</f>
        <v>96.6417910447761</v>
      </c>
      <c r="G449" s="51">
        <f t="shared" si="6"/>
        <v>17.8490175801448</v>
      </c>
    </row>
    <row r="450" s="58" customFormat="1" ht="15.95" customHeight="1" spans="1:7">
      <c r="A450" s="26" t="s">
        <v>51</v>
      </c>
      <c r="B450" s="91">
        <v>986</v>
      </c>
      <c r="C450" s="110"/>
      <c r="D450" s="110"/>
      <c r="E450" s="91">
        <v>651</v>
      </c>
      <c r="F450" s="50"/>
      <c r="G450" s="51">
        <f t="shared" si="6"/>
        <v>-33.9756592292089</v>
      </c>
    </row>
    <row r="451" s="58" customFormat="1" ht="15.95" customHeight="1" spans="1:7">
      <c r="A451" s="26" t="s">
        <v>52</v>
      </c>
      <c r="B451" s="91">
        <v>403</v>
      </c>
      <c r="C451" s="110"/>
      <c r="D451" s="110"/>
      <c r="E451" s="91">
        <v>503</v>
      </c>
      <c r="F451" s="50"/>
      <c r="G451" s="51">
        <f t="shared" si="6"/>
        <v>24.8138957816377</v>
      </c>
    </row>
    <row r="452" s="58" customFormat="1" ht="15.95" customHeight="1" spans="1:7">
      <c r="A452" s="26" t="s">
        <v>738</v>
      </c>
      <c r="B452" s="91">
        <v>499</v>
      </c>
      <c r="C452" s="110"/>
      <c r="D452" s="110"/>
      <c r="E452" s="91">
        <v>177</v>
      </c>
      <c r="F452" s="50"/>
      <c r="G452" s="51">
        <f t="shared" si="6"/>
        <v>-64.5290581162325</v>
      </c>
    </row>
    <row r="453" s="58" customFormat="1" ht="15.95" customHeight="1" spans="1:7">
      <c r="A453" s="26" t="s">
        <v>739</v>
      </c>
      <c r="B453" s="91">
        <v>23</v>
      </c>
      <c r="C453" s="110"/>
      <c r="D453" s="110"/>
      <c r="E453" s="91">
        <v>0</v>
      </c>
      <c r="F453" s="50"/>
      <c r="G453" s="51"/>
    </row>
    <row r="454" s="58" customFormat="1" ht="15.95" customHeight="1" spans="1:7">
      <c r="A454" s="26" t="s">
        <v>337</v>
      </c>
      <c r="B454" s="91">
        <v>2924</v>
      </c>
      <c r="C454" s="110"/>
      <c r="D454" s="110"/>
      <c r="E454" s="91">
        <v>4367</v>
      </c>
      <c r="F454" s="50"/>
      <c r="G454" s="51">
        <f t="shared" ref="G454:G517" si="7">(E454-B454)/B454*100</f>
        <v>49.3502051983584</v>
      </c>
    </row>
    <row r="455" s="58" customFormat="1" ht="15.95" customHeight="1" spans="1:7">
      <c r="A455" s="26" t="s">
        <v>338</v>
      </c>
      <c r="B455" s="91">
        <v>1633</v>
      </c>
      <c r="C455" s="108">
        <v>714</v>
      </c>
      <c r="D455" s="108">
        <v>1012</v>
      </c>
      <c r="E455" s="91">
        <v>653</v>
      </c>
      <c r="F455" s="50">
        <f>E455/D455*100</f>
        <v>64.5256916996047</v>
      </c>
      <c r="G455" s="51">
        <f t="shared" si="7"/>
        <v>-60.012247397428</v>
      </c>
    </row>
    <row r="456" s="58" customFormat="1" ht="15.95" customHeight="1" spans="1:7">
      <c r="A456" s="26" t="s">
        <v>740</v>
      </c>
      <c r="B456" s="91">
        <v>79</v>
      </c>
      <c r="C456" s="110"/>
      <c r="D456" s="110"/>
      <c r="E456" s="91">
        <v>0</v>
      </c>
      <c r="F456" s="50"/>
      <c r="G456" s="51"/>
    </row>
    <row r="457" s="58" customFormat="1" ht="15.95" customHeight="1" spans="1:7">
      <c r="A457" s="26" t="s">
        <v>339</v>
      </c>
      <c r="B457" s="91">
        <v>1554</v>
      </c>
      <c r="C457" s="110"/>
      <c r="D457" s="110"/>
      <c r="E457" s="91">
        <v>653</v>
      </c>
      <c r="F457" s="50"/>
      <c r="G457" s="51">
        <f t="shared" si="7"/>
        <v>-57.979407979408</v>
      </c>
    </row>
    <row r="458" s="58" customFormat="1" ht="15.95" customHeight="1" spans="1:7">
      <c r="A458" s="26" t="s">
        <v>340</v>
      </c>
      <c r="B458" s="91">
        <v>26081</v>
      </c>
      <c r="C458" s="108">
        <v>17937</v>
      </c>
      <c r="D458" s="108">
        <v>32914</v>
      </c>
      <c r="E458" s="91">
        <v>17151</v>
      </c>
      <c r="F458" s="50">
        <f>E458/D458*100</f>
        <v>52.108525247615</v>
      </c>
      <c r="G458" s="51">
        <f t="shared" si="7"/>
        <v>-34.2394846823358</v>
      </c>
    </row>
    <row r="459" s="58" customFormat="1" ht="15.95" customHeight="1" spans="1:7">
      <c r="A459" s="26" t="s">
        <v>341</v>
      </c>
      <c r="B459" s="91">
        <v>3027</v>
      </c>
      <c r="C459" s="110"/>
      <c r="D459" s="110"/>
      <c r="E459" s="91">
        <v>727</v>
      </c>
      <c r="F459" s="50"/>
      <c r="G459" s="51">
        <f t="shared" si="7"/>
        <v>-75.98282127519</v>
      </c>
    </row>
    <row r="460" s="58" customFormat="1" ht="15.95" customHeight="1" spans="1:7">
      <c r="A460" s="26" t="s">
        <v>342</v>
      </c>
      <c r="B460" s="91">
        <v>21780</v>
      </c>
      <c r="C460" s="110"/>
      <c r="D460" s="110"/>
      <c r="E460" s="91">
        <v>16303</v>
      </c>
      <c r="F460" s="50"/>
      <c r="G460" s="51">
        <f t="shared" si="7"/>
        <v>-25.1469237832874</v>
      </c>
    </row>
    <row r="461" s="58" customFormat="1" ht="15.95" customHeight="1" spans="1:7">
      <c r="A461" s="26" t="s">
        <v>343</v>
      </c>
      <c r="B461" s="91">
        <v>357</v>
      </c>
      <c r="C461" s="110"/>
      <c r="D461" s="110"/>
      <c r="E461" s="91">
        <v>0</v>
      </c>
      <c r="F461" s="50"/>
      <c r="G461" s="51"/>
    </row>
    <row r="462" s="58" customFormat="1" ht="15.95" customHeight="1" spans="1:7">
      <c r="A462" s="26" t="s">
        <v>741</v>
      </c>
      <c r="B462" s="91">
        <v>917</v>
      </c>
      <c r="C462" s="110"/>
      <c r="D462" s="110"/>
      <c r="E462" s="91">
        <v>121</v>
      </c>
      <c r="F462" s="50"/>
      <c r="G462" s="51">
        <f t="shared" si="7"/>
        <v>-86.8047982551799</v>
      </c>
    </row>
    <row r="463" s="58" customFormat="1" ht="15.95" customHeight="1" spans="1:7">
      <c r="A463" s="26" t="s">
        <v>344</v>
      </c>
      <c r="B463" s="91">
        <v>12594</v>
      </c>
      <c r="C463" s="108">
        <v>3079</v>
      </c>
      <c r="D463" s="108">
        <v>4087</v>
      </c>
      <c r="E463" s="91">
        <v>4085</v>
      </c>
      <c r="F463" s="50">
        <f>E463/D463*100</f>
        <v>99.9510643503793</v>
      </c>
      <c r="G463" s="51">
        <f t="shared" si="7"/>
        <v>-67.5639193266635</v>
      </c>
    </row>
    <row r="464" s="58" customFormat="1" ht="15.95" customHeight="1" spans="1:7">
      <c r="A464" s="26" t="s">
        <v>345</v>
      </c>
      <c r="B464" s="91">
        <v>680</v>
      </c>
      <c r="C464" s="110"/>
      <c r="D464" s="110"/>
      <c r="E464" s="91">
        <v>57</v>
      </c>
      <c r="F464" s="50"/>
      <c r="G464" s="51">
        <f t="shared" si="7"/>
        <v>-91.6176470588235</v>
      </c>
    </row>
    <row r="465" s="58" customFormat="1" ht="15.95" customHeight="1" spans="1:7">
      <c r="A465" s="26" t="s">
        <v>346</v>
      </c>
      <c r="B465" s="91">
        <v>11914</v>
      </c>
      <c r="C465" s="110"/>
      <c r="D465" s="110"/>
      <c r="E465" s="91">
        <v>4028</v>
      </c>
      <c r="F465" s="50"/>
      <c r="G465" s="51">
        <f t="shared" si="7"/>
        <v>-66.1910357562531</v>
      </c>
    </row>
    <row r="466" s="58" customFormat="1" ht="15.95" customHeight="1" spans="1:7">
      <c r="A466" s="26" t="s">
        <v>742</v>
      </c>
      <c r="B466" s="91">
        <v>38</v>
      </c>
      <c r="C466" s="110"/>
      <c r="D466" s="110"/>
      <c r="E466" s="91">
        <v>0</v>
      </c>
      <c r="F466" s="50"/>
      <c r="G466" s="51"/>
    </row>
    <row r="467" s="58" customFormat="1" ht="15.95" customHeight="1" spans="1:7">
      <c r="A467" s="26" t="s">
        <v>743</v>
      </c>
      <c r="B467" s="91">
        <v>38</v>
      </c>
      <c r="C467" s="110"/>
      <c r="D467" s="110"/>
      <c r="E467" s="91">
        <v>0</v>
      </c>
      <c r="F467" s="50"/>
      <c r="G467" s="51"/>
    </row>
    <row r="468" s="58" customFormat="1" ht="15.95" customHeight="1" spans="1:7">
      <c r="A468" s="26" t="s">
        <v>347</v>
      </c>
      <c r="B468" s="91">
        <v>1013</v>
      </c>
      <c r="C468" s="108">
        <v>0</v>
      </c>
      <c r="D468" s="108">
        <v>127</v>
      </c>
      <c r="E468" s="91">
        <v>127</v>
      </c>
      <c r="F468" s="50">
        <f>E468/D468*100</f>
        <v>100</v>
      </c>
      <c r="G468" s="51">
        <f t="shared" si="7"/>
        <v>-87.4629812438302</v>
      </c>
    </row>
    <row r="469" s="58" customFormat="1" ht="15.95" customHeight="1" spans="1:7">
      <c r="A469" s="26" t="s">
        <v>348</v>
      </c>
      <c r="B469" s="91">
        <v>1013</v>
      </c>
      <c r="C469" s="110"/>
      <c r="D469" s="110"/>
      <c r="E469" s="91">
        <v>127</v>
      </c>
      <c r="F469" s="50"/>
      <c r="G469" s="51">
        <f t="shared" si="7"/>
        <v>-87.4629812438302</v>
      </c>
    </row>
    <row r="470" s="58" customFormat="1" ht="15.95" customHeight="1" spans="1:7">
      <c r="A470" s="26" t="s">
        <v>349</v>
      </c>
      <c r="B470" s="91">
        <v>293</v>
      </c>
      <c r="C470" s="108">
        <v>30</v>
      </c>
      <c r="D470" s="108">
        <v>1035</v>
      </c>
      <c r="E470" s="91">
        <v>956</v>
      </c>
      <c r="F470" s="50">
        <f>E470/D470*100</f>
        <v>92.3671497584541</v>
      </c>
      <c r="G470" s="51">
        <f t="shared" si="7"/>
        <v>226.279863481229</v>
      </c>
    </row>
    <row r="471" s="58" customFormat="1" ht="15.95" customHeight="1" spans="1:7">
      <c r="A471" s="26" t="s">
        <v>744</v>
      </c>
      <c r="B471" s="91">
        <v>22</v>
      </c>
      <c r="C471" s="110"/>
      <c r="D471" s="110"/>
      <c r="E471" s="91">
        <v>0</v>
      </c>
      <c r="F471" s="50"/>
      <c r="G471" s="51"/>
    </row>
    <row r="472" s="58" customFormat="1" ht="15.95" customHeight="1" spans="1:7">
      <c r="A472" s="26" t="s">
        <v>350</v>
      </c>
      <c r="B472" s="91">
        <v>0</v>
      </c>
      <c r="C472" s="110"/>
      <c r="D472" s="110"/>
      <c r="E472" s="91">
        <v>956</v>
      </c>
      <c r="F472" s="50"/>
      <c r="G472" s="51"/>
    </row>
    <row r="473" s="58" customFormat="1" ht="15.95" customHeight="1" spans="1:7">
      <c r="A473" s="26" t="s">
        <v>745</v>
      </c>
      <c r="B473" s="91">
        <v>271</v>
      </c>
      <c r="C473" s="110"/>
      <c r="D473" s="110"/>
      <c r="E473" s="91">
        <v>0</v>
      </c>
      <c r="F473" s="50"/>
      <c r="G473" s="51"/>
    </row>
    <row r="474" s="58" customFormat="1" ht="15.95" customHeight="1" spans="1:7">
      <c r="A474" s="26" t="s">
        <v>746</v>
      </c>
      <c r="B474" s="91">
        <v>213</v>
      </c>
      <c r="C474" s="110"/>
      <c r="D474" s="110"/>
      <c r="E474" s="91">
        <v>0</v>
      </c>
      <c r="F474" s="50"/>
      <c r="G474" s="51"/>
    </row>
    <row r="475" s="58" customFormat="1" ht="15.95" customHeight="1" spans="1:7">
      <c r="A475" s="26" t="s">
        <v>747</v>
      </c>
      <c r="B475" s="91">
        <v>213</v>
      </c>
      <c r="C475" s="110"/>
      <c r="D475" s="110"/>
      <c r="E475" s="91">
        <v>0</v>
      </c>
      <c r="F475" s="50"/>
      <c r="G475" s="51"/>
    </row>
    <row r="476" s="58" customFormat="1" ht="15.95" customHeight="1" spans="1:7">
      <c r="A476" s="26" t="s">
        <v>748</v>
      </c>
      <c r="B476" s="91">
        <v>50</v>
      </c>
      <c r="C476" s="110"/>
      <c r="D476" s="110"/>
      <c r="E476" s="91">
        <v>0</v>
      </c>
      <c r="F476" s="50"/>
      <c r="G476" s="51"/>
    </row>
    <row r="477" s="58" customFormat="1" ht="15.95" customHeight="1" spans="1:7">
      <c r="A477" s="26" t="s">
        <v>749</v>
      </c>
      <c r="B477" s="91">
        <v>50</v>
      </c>
      <c r="C477" s="110"/>
      <c r="D477" s="110"/>
      <c r="E477" s="91">
        <v>0</v>
      </c>
      <c r="F477" s="50"/>
      <c r="G477" s="51"/>
    </row>
    <row r="478" s="58" customFormat="1" ht="15.95" customHeight="1" spans="1:7">
      <c r="A478" s="26" t="s">
        <v>750</v>
      </c>
      <c r="B478" s="91">
        <v>40</v>
      </c>
      <c r="C478" s="110"/>
      <c r="D478" s="110"/>
      <c r="E478" s="91">
        <v>0</v>
      </c>
      <c r="F478" s="50"/>
      <c r="G478" s="51"/>
    </row>
    <row r="479" s="58" customFormat="1" ht="15.95" customHeight="1" spans="1:7">
      <c r="A479" s="26" t="s">
        <v>751</v>
      </c>
      <c r="B479" s="91">
        <v>40</v>
      </c>
      <c r="C479" s="110"/>
      <c r="D479" s="110"/>
      <c r="E479" s="91">
        <v>0</v>
      </c>
      <c r="F479" s="50"/>
      <c r="G479" s="51"/>
    </row>
    <row r="480" s="58" customFormat="1" ht="15.95" customHeight="1" spans="1:7">
      <c r="A480" s="26" t="s">
        <v>351</v>
      </c>
      <c r="B480" s="91">
        <v>3808</v>
      </c>
      <c r="C480" s="108">
        <v>722</v>
      </c>
      <c r="D480" s="108">
        <v>5308</v>
      </c>
      <c r="E480" s="91">
        <v>2643</v>
      </c>
      <c r="F480" s="50">
        <f>E480/D480*100</f>
        <v>49.7927656367747</v>
      </c>
      <c r="G480" s="51">
        <f t="shared" si="7"/>
        <v>-30.593487394958</v>
      </c>
    </row>
    <row r="481" s="58" customFormat="1" ht="15.95" customHeight="1" spans="1:7">
      <c r="A481" s="26" t="s">
        <v>352</v>
      </c>
      <c r="B481" s="91">
        <v>3808</v>
      </c>
      <c r="C481" s="110"/>
      <c r="D481" s="110"/>
      <c r="E481" s="91">
        <v>2643</v>
      </c>
      <c r="F481" s="50"/>
      <c r="G481" s="51">
        <f t="shared" si="7"/>
        <v>-30.593487394958</v>
      </c>
    </row>
    <row r="482" s="58" customFormat="1" ht="15.95" customHeight="1" spans="1:7">
      <c r="A482" s="26" t="s">
        <v>353</v>
      </c>
      <c r="B482" s="91">
        <v>397975</v>
      </c>
      <c r="C482" s="108">
        <v>243882</v>
      </c>
      <c r="D482" s="108">
        <v>492791</v>
      </c>
      <c r="E482" s="91">
        <v>482767</v>
      </c>
      <c r="F482" s="50">
        <f>E482/D482*100</f>
        <v>97.9658719416548</v>
      </c>
      <c r="G482" s="51">
        <f t="shared" si="7"/>
        <v>21.3058609209121</v>
      </c>
    </row>
    <row r="483" s="58" customFormat="1" ht="15.95" customHeight="1" spans="1:7">
      <c r="A483" s="26" t="s">
        <v>354</v>
      </c>
      <c r="B483" s="91">
        <v>81105</v>
      </c>
      <c r="C483" s="108">
        <v>72264</v>
      </c>
      <c r="D483" s="108">
        <v>73337</v>
      </c>
      <c r="E483" s="91">
        <v>71848</v>
      </c>
      <c r="F483" s="50">
        <f>E483/D483*100</f>
        <v>97.9696469721968</v>
      </c>
      <c r="G483" s="51">
        <f t="shared" si="7"/>
        <v>-11.4135996547685</v>
      </c>
    </row>
    <row r="484" s="58" customFormat="1" ht="15.95" customHeight="1" spans="1:7">
      <c r="A484" s="26" t="s">
        <v>51</v>
      </c>
      <c r="B484" s="91">
        <v>2471</v>
      </c>
      <c r="C484" s="110"/>
      <c r="D484" s="110"/>
      <c r="E484" s="91">
        <v>2165</v>
      </c>
      <c r="F484" s="50"/>
      <c r="G484" s="51">
        <f t="shared" si="7"/>
        <v>-12.3836503439903</v>
      </c>
    </row>
    <row r="485" s="58" customFormat="1" ht="15.95" customHeight="1" spans="1:7">
      <c r="A485" s="26" t="s">
        <v>52</v>
      </c>
      <c r="B485" s="91">
        <v>992</v>
      </c>
      <c r="C485" s="110"/>
      <c r="D485" s="110"/>
      <c r="E485" s="91">
        <v>798</v>
      </c>
      <c r="F485" s="50"/>
      <c r="G485" s="51">
        <f t="shared" si="7"/>
        <v>-19.5564516129032</v>
      </c>
    </row>
    <row r="486" s="58" customFormat="1" ht="15.95" customHeight="1" spans="1:7">
      <c r="A486" s="26" t="s">
        <v>752</v>
      </c>
      <c r="B486" s="91">
        <v>7357</v>
      </c>
      <c r="C486" s="110"/>
      <c r="D486" s="110"/>
      <c r="E486" s="91">
        <v>5039</v>
      </c>
      <c r="F486" s="50"/>
      <c r="G486" s="51">
        <f t="shared" si="7"/>
        <v>-31.5074079108332</v>
      </c>
    </row>
    <row r="487" s="58" customFormat="1" ht="15.95" customHeight="1" spans="1:7">
      <c r="A487" s="26" t="s">
        <v>753</v>
      </c>
      <c r="B487" s="91">
        <v>457</v>
      </c>
      <c r="C487" s="110"/>
      <c r="D487" s="110"/>
      <c r="E487" s="91">
        <v>243</v>
      </c>
      <c r="F487" s="50"/>
      <c r="G487" s="51">
        <f t="shared" si="7"/>
        <v>-46.8271334792123</v>
      </c>
    </row>
    <row r="488" s="58" customFormat="1" ht="15.95" customHeight="1" spans="1:7">
      <c r="A488" s="26" t="s">
        <v>355</v>
      </c>
      <c r="B488" s="91">
        <v>69828</v>
      </c>
      <c r="C488" s="110"/>
      <c r="D488" s="110"/>
      <c r="E488" s="91">
        <v>63603</v>
      </c>
      <c r="F488" s="50"/>
      <c r="G488" s="51">
        <f t="shared" si="7"/>
        <v>-8.91476198659563</v>
      </c>
    </row>
    <row r="489" s="58" customFormat="1" ht="15.95" customHeight="1" spans="1:7">
      <c r="A489" s="26" t="s">
        <v>754</v>
      </c>
      <c r="B489" s="91">
        <v>926</v>
      </c>
      <c r="C489" s="108">
        <v>1269</v>
      </c>
      <c r="D489" s="108">
        <v>506</v>
      </c>
      <c r="E489" s="91">
        <v>456</v>
      </c>
      <c r="F489" s="50">
        <f>E489/D489*100</f>
        <v>90.1185770750988</v>
      </c>
      <c r="G489" s="51">
        <f t="shared" si="7"/>
        <v>-50.755939524838</v>
      </c>
    </row>
    <row r="490" s="58" customFormat="1" ht="15.95" customHeight="1" spans="1:7">
      <c r="A490" s="26" t="s">
        <v>755</v>
      </c>
      <c r="B490" s="91">
        <v>926</v>
      </c>
      <c r="C490" s="110"/>
      <c r="D490" s="110"/>
      <c r="E490" s="91">
        <v>456</v>
      </c>
      <c r="F490" s="50"/>
      <c r="G490" s="51">
        <f t="shared" si="7"/>
        <v>-50.755939524838</v>
      </c>
    </row>
    <row r="491" s="58" customFormat="1" ht="15.95" customHeight="1" spans="1:7">
      <c r="A491" s="26" t="s">
        <v>356</v>
      </c>
      <c r="B491" s="91">
        <v>248101</v>
      </c>
      <c r="C491" s="108">
        <v>115444</v>
      </c>
      <c r="D491" s="108">
        <v>361138</v>
      </c>
      <c r="E491" s="91">
        <v>352809</v>
      </c>
      <c r="F491" s="50">
        <f>E491/D491*100</f>
        <v>97.6936794244859</v>
      </c>
      <c r="G491" s="51">
        <f t="shared" si="7"/>
        <v>42.2037799122132</v>
      </c>
    </row>
    <row r="492" s="58" customFormat="1" ht="15.95" customHeight="1" spans="1:7">
      <c r="A492" s="26" t="s">
        <v>756</v>
      </c>
      <c r="B492" s="91">
        <v>28890</v>
      </c>
      <c r="C492" s="110"/>
      <c r="D492" s="110"/>
      <c r="E492" s="91">
        <v>9721</v>
      </c>
      <c r="F492" s="50"/>
      <c r="G492" s="51">
        <f t="shared" si="7"/>
        <v>-66.3516787815853</v>
      </c>
    </row>
    <row r="493" s="58" customFormat="1" ht="15.95" customHeight="1" spans="1:7">
      <c r="A493" s="26" t="s">
        <v>357</v>
      </c>
      <c r="B493" s="91">
        <v>219211</v>
      </c>
      <c r="C493" s="110"/>
      <c r="D493" s="110"/>
      <c r="E493" s="91">
        <v>343088</v>
      </c>
      <c r="F493" s="50"/>
      <c r="G493" s="51">
        <f t="shared" si="7"/>
        <v>56.5103940951868</v>
      </c>
    </row>
    <row r="494" s="58" customFormat="1" ht="15.95" customHeight="1" spans="1:7">
      <c r="A494" s="26" t="s">
        <v>358</v>
      </c>
      <c r="B494" s="91">
        <v>38468</v>
      </c>
      <c r="C494" s="108">
        <v>33931</v>
      </c>
      <c r="D494" s="108">
        <v>34358</v>
      </c>
      <c r="E494" s="91">
        <v>34356</v>
      </c>
      <c r="F494" s="50">
        <f>E494/D494*100</f>
        <v>99.9941789394028</v>
      </c>
      <c r="G494" s="51">
        <f t="shared" si="7"/>
        <v>-10.6894041800977</v>
      </c>
    </row>
    <row r="495" s="58" customFormat="1" ht="15.95" customHeight="1" spans="1:7">
      <c r="A495" s="26" t="s">
        <v>359</v>
      </c>
      <c r="B495" s="91">
        <v>38468</v>
      </c>
      <c r="C495" s="110"/>
      <c r="D495" s="110"/>
      <c r="E495" s="91">
        <v>34356</v>
      </c>
      <c r="F495" s="50"/>
      <c r="G495" s="51">
        <f t="shared" si="7"/>
        <v>-10.6894041800977</v>
      </c>
    </row>
    <row r="496" s="58" customFormat="1" ht="15.95" customHeight="1" spans="1:7">
      <c r="A496" s="26" t="s">
        <v>757</v>
      </c>
      <c r="B496" s="91">
        <v>29375</v>
      </c>
      <c r="C496" s="108">
        <v>20974</v>
      </c>
      <c r="D496" s="108">
        <v>23452</v>
      </c>
      <c r="E496" s="91">
        <v>23298</v>
      </c>
      <c r="F496" s="50">
        <f>E496/D496*100</f>
        <v>99.343339587242</v>
      </c>
      <c r="G496" s="51">
        <f t="shared" si="7"/>
        <v>-20.6876595744681</v>
      </c>
    </row>
    <row r="497" s="58" customFormat="1" ht="15.95" customHeight="1" spans="1:7">
      <c r="A497" s="26" t="s">
        <v>758</v>
      </c>
      <c r="B497" s="91">
        <v>29375</v>
      </c>
      <c r="C497" s="110"/>
      <c r="D497" s="110"/>
      <c r="E497" s="91">
        <v>23298</v>
      </c>
      <c r="F497" s="50"/>
      <c r="G497" s="51">
        <f t="shared" si="7"/>
        <v>-20.6876595744681</v>
      </c>
    </row>
    <row r="498" s="58" customFormat="1" ht="15.95" customHeight="1" spans="1:7">
      <c r="A498" s="26" t="s">
        <v>361</v>
      </c>
      <c r="B498" s="91">
        <v>248198</v>
      </c>
      <c r="C498" s="108">
        <v>127891</v>
      </c>
      <c r="D498" s="108">
        <v>194486</v>
      </c>
      <c r="E498" s="91">
        <v>116829</v>
      </c>
      <c r="F498" s="50">
        <f>E498/D498*100</f>
        <v>60.0706477587076</v>
      </c>
      <c r="G498" s="51">
        <f t="shared" si="7"/>
        <v>-52.9291130468416</v>
      </c>
    </row>
    <row r="499" s="58" customFormat="1" ht="15.95" customHeight="1" spans="1:7">
      <c r="A499" s="26" t="s">
        <v>362</v>
      </c>
      <c r="B499" s="91">
        <v>100268</v>
      </c>
      <c r="C499" s="108">
        <v>47495</v>
      </c>
      <c r="D499" s="108">
        <v>86106</v>
      </c>
      <c r="E499" s="91">
        <v>42776</v>
      </c>
      <c r="F499" s="50">
        <f>E499/D499*100</f>
        <v>49.6783034864005</v>
      </c>
      <c r="G499" s="51">
        <f t="shared" si="7"/>
        <v>-57.3383332668449</v>
      </c>
    </row>
    <row r="500" s="58" customFormat="1" ht="15.95" customHeight="1" spans="1:7">
      <c r="A500" s="26" t="s">
        <v>51</v>
      </c>
      <c r="B500" s="91">
        <v>2085</v>
      </c>
      <c r="C500" s="110"/>
      <c r="D500" s="110"/>
      <c r="E500" s="91">
        <v>1697</v>
      </c>
      <c r="F500" s="50"/>
      <c r="G500" s="51">
        <f t="shared" si="7"/>
        <v>-18.6091127098321</v>
      </c>
    </row>
    <row r="501" s="58" customFormat="1" ht="15.95" customHeight="1" spans="1:7">
      <c r="A501" s="26" t="s">
        <v>52</v>
      </c>
      <c r="B501" s="91">
        <v>181</v>
      </c>
      <c r="C501" s="110"/>
      <c r="D501" s="110"/>
      <c r="E501" s="91">
        <v>91</v>
      </c>
      <c r="F501" s="50"/>
      <c r="G501" s="51">
        <f t="shared" si="7"/>
        <v>-49.7237569060773</v>
      </c>
    </row>
    <row r="502" s="58" customFormat="1" ht="15.95" customHeight="1" spans="1:7">
      <c r="A502" s="26" t="s">
        <v>62</v>
      </c>
      <c r="B502" s="91">
        <v>12895</v>
      </c>
      <c r="C502" s="110"/>
      <c r="D502" s="110"/>
      <c r="E502" s="91">
        <v>12637</v>
      </c>
      <c r="F502" s="50"/>
      <c r="G502" s="51">
        <f t="shared" si="7"/>
        <v>-2.00077549437767</v>
      </c>
    </row>
    <row r="503" s="58" customFormat="1" ht="15.95" customHeight="1" spans="1:7">
      <c r="A503" s="26" t="s">
        <v>759</v>
      </c>
      <c r="B503" s="91">
        <v>19</v>
      </c>
      <c r="C503" s="110"/>
      <c r="D503" s="110"/>
      <c r="E503" s="91">
        <v>225</v>
      </c>
      <c r="F503" s="50"/>
      <c r="G503" s="51">
        <f t="shared" si="7"/>
        <v>1084.21052631579</v>
      </c>
    </row>
    <row r="504" s="58" customFormat="1" ht="15.95" customHeight="1" spans="1:7">
      <c r="A504" s="26" t="s">
        <v>363</v>
      </c>
      <c r="B504" s="91">
        <v>255</v>
      </c>
      <c r="C504" s="110"/>
      <c r="D504" s="110"/>
      <c r="E504" s="91">
        <v>120</v>
      </c>
      <c r="F504" s="50"/>
      <c r="G504" s="51">
        <f t="shared" si="7"/>
        <v>-52.9411764705882</v>
      </c>
    </row>
    <row r="505" s="58" customFormat="1" ht="15.95" customHeight="1" spans="1:7">
      <c r="A505" s="26" t="s">
        <v>364</v>
      </c>
      <c r="B505" s="91">
        <v>1945</v>
      </c>
      <c r="C505" s="110"/>
      <c r="D505" s="110"/>
      <c r="E505" s="91">
        <v>693</v>
      </c>
      <c r="F505" s="50"/>
      <c r="G505" s="51">
        <f t="shared" si="7"/>
        <v>-64.3701799485861</v>
      </c>
    </row>
    <row r="506" s="58" customFormat="1" ht="15.95" customHeight="1" spans="1:7">
      <c r="A506" s="26" t="s">
        <v>365</v>
      </c>
      <c r="B506" s="91">
        <v>83</v>
      </c>
      <c r="C506" s="110"/>
      <c r="D506" s="110"/>
      <c r="E506" s="91">
        <v>174</v>
      </c>
      <c r="F506" s="50"/>
      <c r="G506" s="51">
        <f t="shared" si="7"/>
        <v>109.638554216867</v>
      </c>
    </row>
    <row r="507" s="58" customFormat="1" ht="15.95" customHeight="1" spans="1:7">
      <c r="A507" s="26" t="s">
        <v>366</v>
      </c>
      <c r="B507" s="91">
        <v>54</v>
      </c>
      <c r="C507" s="110"/>
      <c r="D507" s="110"/>
      <c r="E507" s="91">
        <v>119</v>
      </c>
      <c r="F507" s="50"/>
      <c r="G507" s="51">
        <f t="shared" si="7"/>
        <v>120.37037037037</v>
      </c>
    </row>
    <row r="508" s="58" customFormat="1" ht="15.95" customHeight="1" spans="1:7">
      <c r="A508" s="26" t="s">
        <v>367</v>
      </c>
      <c r="B508" s="91">
        <v>7</v>
      </c>
      <c r="C508" s="110"/>
      <c r="D508" s="110"/>
      <c r="E508" s="91">
        <v>34</v>
      </c>
      <c r="F508" s="50"/>
      <c r="G508" s="51">
        <f t="shared" si="7"/>
        <v>385.714285714286</v>
      </c>
    </row>
    <row r="509" s="58" customFormat="1" ht="15.95" customHeight="1" spans="1:7">
      <c r="A509" s="26" t="s">
        <v>368</v>
      </c>
      <c r="B509" s="91">
        <v>1</v>
      </c>
      <c r="C509" s="110"/>
      <c r="D509" s="110"/>
      <c r="E509" s="91">
        <v>35</v>
      </c>
      <c r="F509" s="50"/>
      <c r="G509" s="51">
        <f t="shared" si="7"/>
        <v>3400</v>
      </c>
    </row>
    <row r="510" s="58" customFormat="1" ht="15.95" customHeight="1" spans="1:7">
      <c r="A510" s="26" t="s">
        <v>760</v>
      </c>
      <c r="B510" s="91">
        <v>42</v>
      </c>
      <c r="C510" s="110"/>
      <c r="D510" s="110"/>
      <c r="E510" s="91">
        <v>44</v>
      </c>
      <c r="F510" s="50"/>
      <c r="G510" s="51">
        <f t="shared" si="7"/>
        <v>4.76190476190476</v>
      </c>
    </row>
    <row r="511" s="58" customFormat="1" ht="15.95" customHeight="1" spans="1:7">
      <c r="A511" s="26" t="s">
        <v>761</v>
      </c>
      <c r="B511" s="91">
        <v>123</v>
      </c>
      <c r="C511" s="110"/>
      <c r="D511" s="110"/>
      <c r="E511" s="91">
        <v>0</v>
      </c>
      <c r="F511" s="50"/>
      <c r="G511" s="51"/>
    </row>
    <row r="512" s="58" customFormat="1" ht="15.95" customHeight="1" spans="1:7">
      <c r="A512" s="26" t="s">
        <v>762</v>
      </c>
      <c r="B512" s="91">
        <v>0</v>
      </c>
      <c r="C512" s="110"/>
      <c r="D512" s="110"/>
      <c r="E512" s="91">
        <v>5</v>
      </c>
      <c r="F512" s="50"/>
      <c r="G512" s="51"/>
    </row>
    <row r="513" s="58" customFormat="1" ht="15.95" customHeight="1" spans="1:7">
      <c r="A513" s="26" t="s">
        <v>369</v>
      </c>
      <c r="B513" s="91">
        <v>24458</v>
      </c>
      <c r="C513" s="110"/>
      <c r="D513" s="110"/>
      <c r="E513" s="91">
        <v>19814</v>
      </c>
      <c r="F513" s="50"/>
      <c r="G513" s="51">
        <f t="shared" si="7"/>
        <v>-18.9876523019053</v>
      </c>
    </row>
    <row r="514" s="58" customFormat="1" ht="15.95" customHeight="1" spans="1:7">
      <c r="A514" s="26" t="s">
        <v>763</v>
      </c>
      <c r="B514" s="91">
        <v>1997</v>
      </c>
      <c r="C514" s="110"/>
      <c r="D514" s="110"/>
      <c r="E514" s="91">
        <v>34</v>
      </c>
      <c r="F514" s="50"/>
      <c r="G514" s="51">
        <f t="shared" si="7"/>
        <v>-98.2974461692539</v>
      </c>
    </row>
    <row r="515" s="58" customFormat="1" ht="15.95" customHeight="1" spans="1:7">
      <c r="A515" s="26" t="s">
        <v>764</v>
      </c>
      <c r="B515" s="91">
        <v>27</v>
      </c>
      <c r="C515" s="110"/>
      <c r="D515" s="110"/>
      <c r="E515" s="91">
        <v>3</v>
      </c>
      <c r="F515" s="50"/>
      <c r="G515" s="51">
        <f t="shared" si="7"/>
        <v>-88.8888888888889</v>
      </c>
    </row>
    <row r="516" s="58" customFormat="1" ht="15.95" customHeight="1" spans="1:7">
      <c r="A516" s="26" t="s">
        <v>370</v>
      </c>
      <c r="B516" s="91">
        <v>15684</v>
      </c>
      <c r="C516" s="110"/>
      <c r="D516" s="110"/>
      <c r="E516" s="91">
        <v>873</v>
      </c>
      <c r="F516" s="50"/>
      <c r="G516" s="51">
        <f t="shared" si="7"/>
        <v>-94.433817903596</v>
      </c>
    </row>
    <row r="517" s="58" customFormat="1" ht="15.95" customHeight="1" spans="1:7">
      <c r="A517" s="26" t="s">
        <v>371</v>
      </c>
      <c r="B517" s="91">
        <v>6077</v>
      </c>
      <c r="C517" s="110"/>
      <c r="D517" s="110"/>
      <c r="E517" s="91">
        <v>331</v>
      </c>
      <c r="F517" s="50"/>
      <c r="G517" s="51">
        <f t="shared" si="7"/>
        <v>-94.5532335033734</v>
      </c>
    </row>
    <row r="518" s="58" customFormat="1" ht="15.95" customHeight="1" spans="1:7">
      <c r="A518" s="26" t="s">
        <v>765</v>
      </c>
      <c r="B518" s="91">
        <v>1068</v>
      </c>
      <c r="C518" s="110"/>
      <c r="D518" s="110"/>
      <c r="E518" s="91">
        <v>1613</v>
      </c>
      <c r="F518" s="50"/>
      <c r="G518" s="51">
        <f t="shared" ref="G518:G581" si="8">(E518-B518)/B518*100</f>
        <v>51.0299625468165</v>
      </c>
    </row>
    <row r="519" s="58" customFormat="1" ht="15.95" customHeight="1" spans="1:7">
      <c r="A519" s="26" t="s">
        <v>372</v>
      </c>
      <c r="B519" s="91">
        <v>4990</v>
      </c>
      <c r="C519" s="110"/>
      <c r="D519" s="110"/>
      <c r="E519" s="91">
        <v>147</v>
      </c>
      <c r="F519" s="50"/>
      <c r="G519" s="51">
        <f t="shared" si="8"/>
        <v>-97.0541082164329</v>
      </c>
    </row>
    <row r="520" s="58" customFormat="1" ht="15.95" customHeight="1" spans="1:7">
      <c r="A520" s="26" t="s">
        <v>766</v>
      </c>
      <c r="B520" s="91">
        <v>0</v>
      </c>
      <c r="C520" s="110"/>
      <c r="D520" s="110"/>
      <c r="E520" s="91">
        <v>2</v>
      </c>
      <c r="F520" s="50"/>
      <c r="G520" s="51"/>
    </row>
    <row r="521" s="58" customFormat="1" ht="15.95" customHeight="1" spans="1:7">
      <c r="A521" s="26" t="s">
        <v>373</v>
      </c>
      <c r="B521" s="91">
        <v>18506</v>
      </c>
      <c r="C521" s="110"/>
      <c r="D521" s="110"/>
      <c r="E521" s="91">
        <v>987</v>
      </c>
      <c r="F521" s="50"/>
      <c r="G521" s="51">
        <f t="shared" si="8"/>
        <v>-94.6665946179617</v>
      </c>
    </row>
    <row r="522" s="58" customFormat="1" ht="15.95" customHeight="1" spans="1:7">
      <c r="A522" s="26" t="s">
        <v>374</v>
      </c>
      <c r="B522" s="91">
        <v>9771</v>
      </c>
      <c r="C522" s="110"/>
      <c r="D522" s="110"/>
      <c r="E522" s="91">
        <v>3098</v>
      </c>
      <c r="F522" s="50"/>
      <c r="G522" s="51">
        <f t="shared" si="8"/>
        <v>-68.2939310203664</v>
      </c>
    </row>
    <row r="523" s="58" customFormat="1" ht="15.95" customHeight="1" spans="1:7">
      <c r="A523" s="26" t="s">
        <v>375</v>
      </c>
      <c r="B523" s="91">
        <v>10608</v>
      </c>
      <c r="C523" s="108">
        <v>2592</v>
      </c>
      <c r="D523" s="108">
        <v>6642</v>
      </c>
      <c r="E523" s="91">
        <v>3172</v>
      </c>
      <c r="F523" s="50">
        <f>E523/D523*100</f>
        <v>47.7566997892201</v>
      </c>
      <c r="G523" s="51">
        <f t="shared" si="8"/>
        <v>-70.0980392156863</v>
      </c>
    </row>
    <row r="524" s="58" customFormat="1" ht="15.95" customHeight="1" spans="1:7">
      <c r="A524" s="26" t="s">
        <v>51</v>
      </c>
      <c r="B524" s="91">
        <v>549</v>
      </c>
      <c r="C524" s="110"/>
      <c r="D524" s="110"/>
      <c r="E524" s="91">
        <v>307</v>
      </c>
      <c r="F524" s="50"/>
      <c r="G524" s="51">
        <f t="shared" si="8"/>
        <v>-44.08014571949</v>
      </c>
    </row>
    <row r="525" s="58" customFormat="1" ht="15.95" customHeight="1" spans="1:7">
      <c r="A525" s="26" t="s">
        <v>52</v>
      </c>
      <c r="B525" s="91">
        <v>9</v>
      </c>
      <c r="C525" s="110"/>
      <c r="D525" s="110"/>
      <c r="E525" s="91">
        <v>31</v>
      </c>
      <c r="F525" s="50"/>
      <c r="G525" s="51">
        <f t="shared" si="8"/>
        <v>244.444444444444</v>
      </c>
    </row>
    <row r="526" s="58" customFormat="1" ht="15.95" customHeight="1" spans="1:7">
      <c r="A526" s="26" t="s">
        <v>376</v>
      </c>
      <c r="B526" s="91">
        <v>1933</v>
      </c>
      <c r="C526" s="110"/>
      <c r="D526" s="110"/>
      <c r="E526" s="91">
        <v>1341</v>
      </c>
      <c r="F526" s="50"/>
      <c r="G526" s="51">
        <f t="shared" si="8"/>
        <v>-30.6259699948267</v>
      </c>
    </row>
    <row r="527" s="58" customFormat="1" ht="15.95" customHeight="1" spans="1:7">
      <c r="A527" s="26" t="s">
        <v>377</v>
      </c>
      <c r="B527" s="91">
        <v>859</v>
      </c>
      <c r="C527" s="110"/>
      <c r="D527" s="110"/>
      <c r="E527" s="91">
        <v>113</v>
      </c>
      <c r="F527" s="50"/>
      <c r="G527" s="51">
        <f t="shared" si="8"/>
        <v>-86.8451688009313</v>
      </c>
    </row>
    <row r="528" s="58" customFormat="1" ht="15.95" customHeight="1" spans="1:7">
      <c r="A528" s="26" t="s">
        <v>378</v>
      </c>
      <c r="B528" s="91">
        <v>0</v>
      </c>
      <c r="C528" s="110"/>
      <c r="D528" s="110"/>
      <c r="E528" s="91">
        <v>2</v>
      </c>
      <c r="F528" s="50"/>
      <c r="G528" s="51"/>
    </row>
    <row r="529" s="58" customFormat="1" ht="15.95" customHeight="1" spans="1:7">
      <c r="A529" s="26" t="s">
        <v>379</v>
      </c>
      <c r="B529" s="91">
        <v>185</v>
      </c>
      <c r="C529" s="110"/>
      <c r="D529" s="110"/>
      <c r="E529" s="91">
        <v>5</v>
      </c>
      <c r="F529" s="50"/>
      <c r="G529" s="51">
        <f t="shared" si="8"/>
        <v>-97.2972972972973</v>
      </c>
    </row>
    <row r="530" s="58" customFormat="1" ht="15.95" customHeight="1" spans="1:7">
      <c r="A530" s="26" t="s">
        <v>767</v>
      </c>
      <c r="B530" s="91">
        <v>73</v>
      </c>
      <c r="C530" s="110"/>
      <c r="D530" s="110"/>
      <c r="E530" s="91">
        <v>3</v>
      </c>
      <c r="F530" s="50"/>
      <c r="G530" s="51">
        <f t="shared" si="8"/>
        <v>-95.8904109589041</v>
      </c>
    </row>
    <row r="531" s="58" customFormat="1" ht="15.95" customHeight="1" spans="1:7">
      <c r="A531" s="26" t="s">
        <v>380</v>
      </c>
      <c r="B531" s="91">
        <v>500</v>
      </c>
      <c r="C531" s="110"/>
      <c r="D531" s="110"/>
      <c r="E531" s="91">
        <v>306</v>
      </c>
      <c r="F531" s="50"/>
      <c r="G531" s="51">
        <f t="shared" si="8"/>
        <v>-38.8</v>
      </c>
    </row>
    <row r="532" s="58" customFormat="1" ht="15.95" customHeight="1" spans="1:7">
      <c r="A532" s="26" t="s">
        <v>381</v>
      </c>
      <c r="B532" s="91">
        <v>203</v>
      </c>
      <c r="C532" s="110"/>
      <c r="D532" s="110"/>
      <c r="E532" s="91">
        <v>480</v>
      </c>
      <c r="F532" s="50"/>
      <c r="G532" s="51">
        <f t="shared" si="8"/>
        <v>136.453201970443</v>
      </c>
    </row>
    <row r="533" s="58" customFormat="1" ht="15.95" customHeight="1" spans="1:7">
      <c r="A533" s="26" t="s">
        <v>382</v>
      </c>
      <c r="B533" s="91">
        <v>4631</v>
      </c>
      <c r="C533" s="110"/>
      <c r="D533" s="110"/>
      <c r="E533" s="91">
        <v>334</v>
      </c>
      <c r="F533" s="50"/>
      <c r="G533" s="51">
        <f t="shared" si="8"/>
        <v>-92.7877348304902</v>
      </c>
    </row>
    <row r="534" s="58" customFormat="1" ht="15.95" customHeight="1" spans="1:7">
      <c r="A534" s="26" t="s">
        <v>383</v>
      </c>
      <c r="B534" s="91">
        <v>0</v>
      </c>
      <c r="C534" s="110"/>
      <c r="D534" s="110"/>
      <c r="E534" s="91">
        <v>1</v>
      </c>
      <c r="F534" s="50"/>
      <c r="G534" s="51"/>
    </row>
    <row r="535" s="58" customFormat="1" ht="15.95" customHeight="1" spans="1:7">
      <c r="A535" s="26" t="s">
        <v>768</v>
      </c>
      <c r="B535" s="91">
        <v>9</v>
      </c>
      <c r="C535" s="110"/>
      <c r="D535" s="110"/>
      <c r="E535" s="91">
        <v>0</v>
      </c>
      <c r="F535" s="50"/>
      <c r="G535" s="51"/>
    </row>
    <row r="536" s="58" customFormat="1" ht="15.95" customHeight="1" spans="1:7">
      <c r="A536" s="26" t="s">
        <v>384</v>
      </c>
      <c r="B536" s="91">
        <v>508</v>
      </c>
      <c r="C536" s="110"/>
      <c r="D536" s="110"/>
      <c r="E536" s="91">
        <v>0</v>
      </c>
      <c r="F536" s="50"/>
      <c r="G536" s="51"/>
    </row>
    <row r="537" s="58" customFormat="1" ht="15.95" customHeight="1" spans="1:7">
      <c r="A537" s="26" t="s">
        <v>385</v>
      </c>
      <c r="B537" s="91">
        <v>126</v>
      </c>
      <c r="C537" s="110"/>
      <c r="D537" s="110"/>
      <c r="E537" s="91">
        <v>59</v>
      </c>
      <c r="F537" s="50"/>
      <c r="G537" s="51">
        <f t="shared" si="8"/>
        <v>-53.1746031746032</v>
      </c>
    </row>
    <row r="538" s="58" customFormat="1" ht="15.95" customHeight="1" spans="1:7">
      <c r="A538" s="26" t="s">
        <v>386</v>
      </c>
      <c r="B538" s="91">
        <v>1023</v>
      </c>
      <c r="C538" s="110"/>
      <c r="D538" s="110"/>
      <c r="E538" s="91">
        <v>190</v>
      </c>
      <c r="F538" s="50"/>
      <c r="G538" s="51">
        <f t="shared" si="8"/>
        <v>-81.4271749755621</v>
      </c>
    </row>
    <row r="539" s="58" customFormat="1" ht="15.95" customHeight="1" spans="1:7">
      <c r="A539" s="26" t="s">
        <v>387</v>
      </c>
      <c r="B539" s="91">
        <v>74610</v>
      </c>
      <c r="C539" s="108">
        <v>30043</v>
      </c>
      <c r="D539" s="108">
        <v>40078</v>
      </c>
      <c r="E539" s="91">
        <v>22545</v>
      </c>
      <c r="F539" s="50">
        <f>E539/D539*100</f>
        <v>56.2528070262987</v>
      </c>
      <c r="G539" s="51">
        <f t="shared" si="8"/>
        <v>-69.7828709288299</v>
      </c>
    </row>
    <row r="540" s="58" customFormat="1" ht="15.95" customHeight="1" spans="1:7">
      <c r="A540" s="26" t="s">
        <v>51</v>
      </c>
      <c r="B540" s="91">
        <v>1224</v>
      </c>
      <c r="C540" s="110"/>
      <c r="D540" s="110"/>
      <c r="E540" s="91">
        <v>755</v>
      </c>
      <c r="F540" s="50"/>
      <c r="G540" s="51">
        <f t="shared" si="8"/>
        <v>-38.3169934640523</v>
      </c>
    </row>
    <row r="541" s="58" customFormat="1" ht="15.95" customHeight="1" spans="1:7">
      <c r="A541" s="26" t="s">
        <v>52</v>
      </c>
      <c r="B541" s="91">
        <v>23</v>
      </c>
      <c r="C541" s="110"/>
      <c r="D541" s="110"/>
      <c r="E541" s="91">
        <v>1</v>
      </c>
      <c r="F541" s="50"/>
      <c r="G541" s="51">
        <f t="shared" si="8"/>
        <v>-95.6521739130435</v>
      </c>
    </row>
    <row r="542" s="58" customFormat="1" ht="15.95" customHeight="1" spans="1:7">
      <c r="A542" s="26" t="s">
        <v>769</v>
      </c>
      <c r="B542" s="91">
        <v>4074</v>
      </c>
      <c r="C542" s="110"/>
      <c r="D542" s="110"/>
      <c r="E542" s="91">
        <v>2386</v>
      </c>
      <c r="F542" s="50"/>
      <c r="G542" s="51">
        <f t="shared" si="8"/>
        <v>-41.4334806087383</v>
      </c>
    </row>
    <row r="543" s="58" customFormat="1" ht="15.95" customHeight="1" spans="1:7">
      <c r="A543" s="26" t="s">
        <v>388</v>
      </c>
      <c r="B543" s="91">
        <v>20292</v>
      </c>
      <c r="C543" s="110"/>
      <c r="D543" s="110"/>
      <c r="E543" s="91">
        <v>1489</v>
      </c>
      <c r="F543" s="50"/>
      <c r="G543" s="51">
        <f t="shared" si="8"/>
        <v>-92.6621328602405</v>
      </c>
    </row>
    <row r="544" s="58" customFormat="1" ht="15.95" customHeight="1" spans="1:7">
      <c r="A544" s="26" t="s">
        <v>389</v>
      </c>
      <c r="B544" s="91">
        <v>2134</v>
      </c>
      <c r="C544" s="110"/>
      <c r="D544" s="110"/>
      <c r="E544" s="91">
        <v>511</v>
      </c>
      <c r="F544" s="50"/>
      <c r="G544" s="51">
        <f t="shared" si="8"/>
        <v>-76.0543580131209</v>
      </c>
    </row>
    <row r="545" s="58" customFormat="1" ht="15.95" customHeight="1" spans="1:7">
      <c r="A545" s="26" t="s">
        <v>390</v>
      </c>
      <c r="B545" s="91">
        <v>198</v>
      </c>
      <c r="C545" s="110"/>
      <c r="D545" s="110"/>
      <c r="E545" s="91">
        <v>0</v>
      </c>
      <c r="F545" s="50"/>
      <c r="G545" s="51"/>
    </row>
    <row r="546" s="58" customFormat="1" ht="15.95" customHeight="1" spans="1:7">
      <c r="A546" s="26" t="s">
        <v>770</v>
      </c>
      <c r="B546" s="91">
        <v>25</v>
      </c>
      <c r="C546" s="110"/>
      <c r="D546" s="110"/>
      <c r="E546" s="91">
        <v>66</v>
      </c>
      <c r="F546" s="50"/>
      <c r="G546" s="51">
        <f t="shared" si="8"/>
        <v>164</v>
      </c>
    </row>
    <row r="547" s="58" customFormat="1" ht="15.95" customHeight="1" spans="1:7">
      <c r="A547" s="26" t="s">
        <v>391</v>
      </c>
      <c r="B547" s="91">
        <v>392</v>
      </c>
      <c r="C547" s="110"/>
      <c r="D547" s="110"/>
      <c r="E547" s="91">
        <v>151</v>
      </c>
      <c r="F547" s="50"/>
      <c r="G547" s="51">
        <f t="shared" si="8"/>
        <v>-61.4795918367347</v>
      </c>
    </row>
    <row r="548" s="58" customFormat="1" ht="15.95" customHeight="1" spans="1:7">
      <c r="A548" s="26" t="s">
        <v>771</v>
      </c>
      <c r="B548" s="91">
        <v>43</v>
      </c>
      <c r="C548" s="110"/>
      <c r="D548" s="110"/>
      <c r="E548" s="91">
        <v>0</v>
      </c>
      <c r="F548" s="50"/>
      <c r="G548" s="51"/>
    </row>
    <row r="549" s="58" customFormat="1" ht="15.95" customHeight="1" spans="1:7">
      <c r="A549" s="26" t="s">
        <v>392</v>
      </c>
      <c r="B549" s="91">
        <v>7690</v>
      </c>
      <c r="C549" s="110"/>
      <c r="D549" s="110"/>
      <c r="E549" s="91">
        <v>1268</v>
      </c>
      <c r="F549" s="50"/>
      <c r="G549" s="51">
        <f t="shared" si="8"/>
        <v>-83.5110533159948</v>
      </c>
    </row>
    <row r="550" s="58" customFormat="1" ht="15.95" customHeight="1" spans="1:7">
      <c r="A550" s="26" t="s">
        <v>393</v>
      </c>
      <c r="B550" s="91">
        <v>1961</v>
      </c>
      <c r="C550" s="110"/>
      <c r="D550" s="110"/>
      <c r="E550" s="91">
        <v>670</v>
      </c>
      <c r="F550" s="50"/>
      <c r="G550" s="51">
        <f t="shared" si="8"/>
        <v>-65.8337582865885</v>
      </c>
    </row>
    <row r="551" s="58" customFormat="1" ht="15.95" customHeight="1" spans="1:7">
      <c r="A551" s="26" t="s">
        <v>772</v>
      </c>
      <c r="B551" s="91">
        <v>14362</v>
      </c>
      <c r="C551" s="110"/>
      <c r="D551" s="110"/>
      <c r="E551" s="91">
        <v>3280</v>
      </c>
      <c r="F551" s="50"/>
      <c r="G551" s="51">
        <f t="shared" si="8"/>
        <v>-77.1619551594486</v>
      </c>
    </row>
    <row r="552" s="58" customFormat="1" ht="15.95" customHeight="1" spans="1:7">
      <c r="A552" s="26" t="s">
        <v>394</v>
      </c>
      <c r="B552" s="91">
        <v>12621</v>
      </c>
      <c r="C552" s="110"/>
      <c r="D552" s="110"/>
      <c r="E552" s="91">
        <v>300</v>
      </c>
      <c r="F552" s="50"/>
      <c r="G552" s="51">
        <f t="shared" si="8"/>
        <v>-97.6230092702638</v>
      </c>
    </row>
    <row r="553" s="58" customFormat="1" ht="15.95" customHeight="1" spans="1:7">
      <c r="A553" s="26" t="s">
        <v>395</v>
      </c>
      <c r="B553" s="91">
        <v>1426</v>
      </c>
      <c r="C553" s="110"/>
      <c r="D553" s="110"/>
      <c r="E553" s="91">
        <v>862</v>
      </c>
      <c r="F553" s="50"/>
      <c r="G553" s="51">
        <f t="shared" si="8"/>
        <v>-39.5511921458626</v>
      </c>
    </row>
    <row r="554" s="58" customFormat="1" ht="15.95" customHeight="1" spans="1:7">
      <c r="A554" s="26" t="s">
        <v>396</v>
      </c>
      <c r="B554" s="91">
        <v>10</v>
      </c>
      <c r="C554" s="110"/>
      <c r="D554" s="110"/>
      <c r="E554" s="91">
        <v>10</v>
      </c>
      <c r="F554" s="50"/>
      <c r="G554" s="51">
        <f t="shared" si="8"/>
        <v>0</v>
      </c>
    </row>
    <row r="555" s="58" customFormat="1" ht="15.95" customHeight="1" spans="1:7">
      <c r="A555" s="26" t="s">
        <v>397</v>
      </c>
      <c r="B555" s="91">
        <v>2980</v>
      </c>
      <c r="C555" s="110"/>
      <c r="D555" s="110"/>
      <c r="E555" s="91">
        <v>1265</v>
      </c>
      <c r="F555" s="50"/>
      <c r="G555" s="51">
        <f t="shared" si="8"/>
        <v>-57.5503355704698</v>
      </c>
    </row>
    <row r="556" s="58" customFormat="1" ht="15.95" customHeight="1" spans="1:7">
      <c r="A556" s="26" t="s">
        <v>398</v>
      </c>
      <c r="B556" s="91">
        <v>5155</v>
      </c>
      <c r="C556" s="110"/>
      <c r="D556" s="110"/>
      <c r="E556" s="91">
        <v>9531</v>
      </c>
      <c r="F556" s="50"/>
      <c r="G556" s="51">
        <f t="shared" si="8"/>
        <v>84.8884578079534</v>
      </c>
    </row>
    <row r="557" s="58" customFormat="1" ht="15.95" customHeight="1" spans="1:7">
      <c r="A557" s="26" t="s">
        <v>399</v>
      </c>
      <c r="B557" s="91">
        <v>2273</v>
      </c>
      <c r="C557" s="108">
        <v>805</v>
      </c>
      <c r="D557" s="108">
        <v>1410</v>
      </c>
      <c r="E557" s="91">
        <v>1092</v>
      </c>
      <c r="F557" s="50">
        <f>E557/D557*100</f>
        <v>77.4468085106383</v>
      </c>
      <c r="G557" s="51">
        <f t="shared" si="8"/>
        <v>-51.9577650681918</v>
      </c>
    </row>
    <row r="558" s="58" customFormat="1" ht="15.95" customHeight="1" spans="1:7">
      <c r="A558" s="26" t="s">
        <v>773</v>
      </c>
      <c r="B558" s="91">
        <v>38</v>
      </c>
      <c r="C558" s="110"/>
      <c r="D558" s="110"/>
      <c r="E558" s="91">
        <v>0</v>
      </c>
      <c r="F558" s="50"/>
      <c r="G558" s="51"/>
    </row>
    <row r="559" s="58" customFormat="1" ht="15.95" customHeight="1" spans="1:7">
      <c r="A559" s="26" t="s">
        <v>774</v>
      </c>
      <c r="B559" s="91">
        <v>1</v>
      </c>
      <c r="C559" s="110"/>
      <c r="D559" s="110"/>
      <c r="E559" s="91">
        <v>0</v>
      </c>
      <c r="F559" s="50"/>
      <c r="G559" s="51"/>
    </row>
    <row r="560" s="58" customFormat="1" ht="15.95" customHeight="1" spans="1:7">
      <c r="A560" s="26" t="s">
        <v>400</v>
      </c>
      <c r="B560" s="91">
        <v>2234</v>
      </c>
      <c r="C560" s="110"/>
      <c r="D560" s="110"/>
      <c r="E560" s="91">
        <v>1092</v>
      </c>
      <c r="F560" s="50"/>
      <c r="G560" s="51">
        <f t="shared" si="8"/>
        <v>-51.1190689346464</v>
      </c>
    </row>
    <row r="561" s="58" customFormat="1" ht="15.95" customHeight="1" spans="1:7">
      <c r="A561" s="26" t="s">
        <v>401</v>
      </c>
      <c r="B561" s="91">
        <v>29489</v>
      </c>
      <c r="C561" s="108">
        <v>26667</v>
      </c>
      <c r="D561" s="108">
        <v>25822</v>
      </c>
      <c r="E561" s="91">
        <v>16301</v>
      </c>
      <c r="F561" s="50">
        <f>E561/D561*100</f>
        <v>63.1283401750445</v>
      </c>
      <c r="G561" s="51">
        <f t="shared" si="8"/>
        <v>-44.721760656516</v>
      </c>
    </row>
    <row r="562" s="58" customFormat="1" ht="15.95" customHeight="1" spans="1:7">
      <c r="A562" s="26" t="s">
        <v>775</v>
      </c>
      <c r="B562" s="91">
        <v>6773</v>
      </c>
      <c r="C562" s="110"/>
      <c r="D562" s="110"/>
      <c r="E562" s="91">
        <v>251</v>
      </c>
      <c r="F562" s="50"/>
      <c r="G562" s="51">
        <f t="shared" si="8"/>
        <v>-96.2941089620552</v>
      </c>
    </row>
    <row r="563" s="58" customFormat="1" ht="15.95" customHeight="1" spans="1:7">
      <c r="A563" s="26" t="s">
        <v>776</v>
      </c>
      <c r="B563" s="91">
        <v>12166</v>
      </c>
      <c r="C563" s="110"/>
      <c r="D563" s="110"/>
      <c r="E563" s="91">
        <v>7260</v>
      </c>
      <c r="F563" s="50"/>
      <c r="G563" s="51">
        <f t="shared" si="8"/>
        <v>-40.3254972875226</v>
      </c>
    </row>
    <row r="564" s="58" customFormat="1" ht="15.95" customHeight="1" spans="1:7">
      <c r="A564" s="26" t="s">
        <v>777</v>
      </c>
      <c r="B564" s="91">
        <v>1805</v>
      </c>
      <c r="C564" s="110"/>
      <c r="D564" s="110"/>
      <c r="E564" s="91">
        <v>696</v>
      </c>
      <c r="F564" s="50"/>
      <c r="G564" s="51">
        <f t="shared" si="8"/>
        <v>-61.4404432132964</v>
      </c>
    </row>
    <row r="565" s="58" customFormat="1" ht="15.95" customHeight="1" spans="1:7">
      <c r="A565" s="26" t="s">
        <v>778</v>
      </c>
      <c r="B565" s="91">
        <v>8682</v>
      </c>
      <c r="C565" s="110"/>
      <c r="D565" s="110"/>
      <c r="E565" s="91">
        <v>8002</v>
      </c>
      <c r="F565" s="50"/>
      <c r="G565" s="51">
        <f t="shared" si="8"/>
        <v>-7.83229670582815</v>
      </c>
    </row>
    <row r="566" s="58" customFormat="1" ht="15.95" customHeight="1" spans="1:7">
      <c r="A566" s="26" t="s">
        <v>779</v>
      </c>
      <c r="B566" s="91">
        <v>63</v>
      </c>
      <c r="C566" s="110"/>
      <c r="D566" s="110"/>
      <c r="E566" s="91">
        <v>92</v>
      </c>
      <c r="F566" s="50"/>
      <c r="G566" s="51">
        <f t="shared" si="8"/>
        <v>46.031746031746</v>
      </c>
    </row>
    <row r="567" s="58" customFormat="1" ht="15.95" customHeight="1" spans="1:7">
      <c r="A567" s="26" t="s">
        <v>402</v>
      </c>
      <c r="B567" s="91">
        <v>8816</v>
      </c>
      <c r="C567" s="108">
        <v>1698</v>
      </c>
      <c r="D567" s="108">
        <v>10590</v>
      </c>
      <c r="E567" s="91">
        <v>7126</v>
      </c>
      <c r="F567" s="50">
        <f>E567/D567*100</f>
        <v>67.289896128423</v>
      </c>
      <c r="G567" s="51">
        <f t="shared" si="8"/>
        <v>-19.1696914700544</v>
      </c>
    </row>
    <row r="568" s="58" customFormat="1" ht="15.95" customHeight="1" spans="1:7">
      <c r="A568" s="26" t="s">
        <v>780</v>
      </c>
      <c r="B568" s="91">
        <v>0</v>
      </c>
      <c r="C568" s="110"/>
      <c r="D568" s="110"/>
      <c r="E568" s="91">
        <v>192</v>
      </c>
      <c r="F568" s="50"/>
      <c r="G568" s="51"/>
    </row>
    <row r="569" s="58" customFormat="1" ht="15.95" customHeight="1" spans="1:7">
      <c r="A569" s="26" t="s">
        <v>403</v>
      </c>
      <c r="B569" s="91">
        <v>8209</v>
      </c>
      <c r="C569" s="110"/>
      <c r="D569" s="110"/>
      <c r="E569" s="91">
        <v>6022</v>
      </c>
      <c r="F569" s="50"/>
      <c r="G569" s="51">
        <f t="shared" si="8"/>
        <v>-26.6414910464125</v>
      </c>
    </row>
    <row r="570" s="58" customFormat="1" ht="15.95" customHeight="1" spans="1:7">
      <c r="A570" s="26" t="s">
        <v>404</v>
      </c>
      <c r="B570" s="91">
        <v>79</v>
      </c>
      <c r="C570" s="110"/>
      <c r="D570" s="110"/>
      <c r="E570" s="91">
        <v>710</v>
      </c>
      <c r="F570" s="50"/>
      <c r="G570" s="51">
        <f t="shared" si="8"/>
        <v>798.73417721519</v>
      </c>
    </row>
    <row r="571" s="58" customFormat="1" ht="15.95" customHeight="1" spans="1:7">
      <c r="A571" s="26" t="s">
        <v>405</v>
      </c>
      <c r="B571" s="91">
        <v>528</v>
      </c>
      <c r="C571" s="110"/>
      <c r="D571" s="110"/>
      <c r="E571" s="91">
        <v>202</v>
      </c>
      <c r="F571" s="50"/>
      <c r="G571" s="51">
        <f t="shared" si="8"/>
        <v>-61.7424242424242</v>
      </c>
    </row>
    <row r="572" s="58" customFormat="1" ht="15.95" customHeight="1" spans="1:7">
      <c r="A572" s="26" t="s">
        <v>406</v>
      </c>
      <c r="B572" s="91">
        <v>18991</v>
      </c>
      <c r="C572" s="108">
        <v>18000</v>
      </c>
      <c r="D572" s="108">
        <v>18077</v>
      </c>
      <c r="E572" s="91">
        <v>18077</v>
      </c>
      <c r="F572" s="50">
        <f>E572/D572*100</f>
        <v>100</v>
      </c>
      <c r="G572" s="51">
        <f t="shared" si="8"/>
        <v>-4.81280606603128</v>
      </c>
    </row>
    <row r="573" s="58" customFormat="1" ht="15.95" customHeight="1" spans="1:7">
      <c r="A573" s="26" t="s">
        <v>407</v>
      </c>
      <c r="B573" s="91">
        <v>18991</v>
      </c>
      <c r="C573" s="110"/>
      <c r="D573" s="110"/>
      <c r="E573" s="91">
        <v>18077</v>
      </c>
      <c r="F573" s="50"/>
      <c r="G573" s="51">
        <f t="shared" si="8"/>
        <v>-4.81280606603128</v>
      </c>
    </row>
    <row r="574" s="58" customFormat="1" ht="15.95" customHeight="1" spans="1:7">
      <c r="A574" s="26" t="s">
        <v>781</v>
      </c>
      <c r="B574" s="91">
        <v>3143</v>
      </c>
      <c r="C574" s="108">
        <v>591</v>
      </c>
      <c r="D574" s="108">
        <v>5761</v>
      </c>
      <c r="E574" s="91">
        <v>5740</v>
      </c>
      <c r="F574" s="50">
        <f>E574/D574*100</f>
        <v>99.6354799513973</v>
      </c>
      <c r="G574" s="51">
        <f t="shared" si="8"/>
        <v>82.6280623608018</v>
      </c>
    </row>
    <row r="575" s="58" customFormat="1" ht="15.95" customHeight="1" spans="1:7">
      <c r="A575" s="26" t="s">
        <v>782</v>
      </c>
      <c r="B575" s="91">
        <v>3143</v>
      </c>
      <c r="C575" s="110"/>
      <c r="D575" s="110"/>
      <c r="E575" s="91">
        <v>5740</v>
      </c>
      <c r="F575" s="50"/>
      <c r="G575" s="51">
        <f t="shared" si="8"/>
        <v>82.6280623608018</v>
      </c>
    </row>
    <row r="576" s="58" customFormat="1" ht="15.95" customHeight="1" spans="1:7">
      <c r="A576" s="26" t="s">
        <v>408</v>
      </c>
      <c r="B576" s="91">
        <v>95757</v>
      </c>
      <c r="C576" s="108">
        <v>41145</v>
      </c>
      <c r="D576" s="108">
        <v>91670</v>
      </c>
      <c r="E576" s="91">
        <v>32025</v>
      </c>
      <c r="F576" s="50">
        <f>E576/D576*100</f>
        <v>34.9350932693357</v>
      </c>
      <c r="G576" s="51">
        <f t="shared" si="8"/>
        <v>-66.5559697985526</v>
      </c>
    </row>
    <row r="577" s="58" customFormat="1" ht="15.95" customHeight="1" spans="1:7">
      <c r="A577" s="26" t="s">
        <v>409</v>
      </c>
      <c r="B577" s="91">
        <v>81833</v>
      </c>
      <c r="C577" s="108">
        <v>40506</v>
      </c>
      <c r="D577" s="108">
        <v>87534</v>
      </c>
      <c r="E577" s="91">
        <v>30579</v>
      </c>
      <c r="F577" s="50">
        <f>E577/D577*100</f>
        <v>34.9338542737679</v>
      </c>
      <c r="G577" s="51">
        <f t="shared" si="8"/>
        <v>-62.6324343480014</v>
      </c>
    </row>
    <row r="578" s="58" customFormat="1" ht="15.95" customHeight="1" spans="1:7">
      <c r="A578" s="26" t="s">
        <v>51</v>
      </c>
      <c r="B578" s="91">
        <v>818</v>
      </c>
      <c r="C578" s="110"/>
      <c r="D578" s="110"/>
      <c r="E578" s="91">
        <v>787</v>
      </c>
      <c r="F578" s="50"/>
      <c r="G578" s="51">
        <f t="shared" si="8"/>
        <v>-3.78973105134474</v>
      </c>
    </row>
    <row r="579" s="58" customFormat="1" ht="15.95" customHeight="1" spans="1:7">
      <c r="A579" s="26" t="s">
        <v>52</v>
      </c>
      <c r="B579" s="91">
        <v>113</v>
      </c>
      <c r="C579" s="110"/>
      <c r="D579" s="110"/>
      <c r="E579" s="91">
        <v>445</v>
      </c>
      <c r="F579" s="50"/>
      <c r="G579" s="51">
        <f t="shared" si="8"/>
        <v>293.805309734513</v>
      </c>
    </row>
    <row r="580" s="58" customFormat="1" ht="15.95" customHeight="1" spans="1:7">
      <c r="A580" s="26" t="s">
        <v>410</v>
      </c>
      <c r="B580" s="91">
        <v>2843</v>
      </c>
      <c r="C580" s="110"/>
      <c r="D580" s="110"/>
      <c r="E580" s="91">
        <v>1198</v>
      </c>
      <c r="F580" s="50"/>
      <c r="G580" s="51">
        <f t="shared" si="8"/>
        <v>-57.8614139992965</v>
      </c>
    </row>
    <row r="581" s="58" customFormat="1" ht="15.95" customHeight="1" spans="1:7">
      <c r="A581" s="26" t="s">
        <v>783</v>
      </c>
      <c r="B581" s="91">
        <v>857</v>
      </c>
      <c r="C581" s="110"/>
      <c r="D581" s="110"/>
      <c r="E581" s="91">
        <v>246</v>
      </c>
      <c r="F581" s="50"/>
      <c r="G581" s="51">
        <f t="shared" si="8"/>
        <v>-71.2952158693116</v>
      </c>
    </row>
    <row r="582" s="58" customFormat="1" ht="15.95" customHeight="1" spans="1:7">
      <c r="A582" s="26" t="s">
        <v>784</v>
      </c>
      <c r="B582" s="91">
        <v>258</v>
      </c>
      <c r="C582" s="110"/>
      <c r="D582" s="110"/>
      <c r="E582" s="91">
        <v>0</v>
      </c>
      <c r="F582" s="50"/>
      <c r="G582" s="51"/>
    </row>
    <row r="583" s="58" customFormat="1" ht="15.95" customHeight="1" spans="1:7">
      <c r="A583" s="26" t="s">
        <v>411</v>
      </c>
      <c r="B583" s="91">
        <v>71</v>
      </c>
      <c r="C583" s="110"/>
      <c r="D583" s="110"/>
      <c r="E583" s="91">
        <v>0</v>
      </c>
      <c r="F583" s="50"/>
      <c r="G583" s="51"/>
    </row>
    <row r="584" s="58" customFormat="1" ht="15.95" customHeight="1" spans="1:7">
      <c r="A584" s="26" t="s">
        <v>412</v>
      </c>
      <c r="B584" s="91">
        <v>50000</v>
      </c>
      <c r="C584" s="110"/>
      <c r="D584" s="110"/>
      <c r="E584" s="91">
        <v>5000</v>
      </c>
      <c r="F584" s="50"/>
      <c r="G584" s="51">
        <f t="shared" ref="G582:G645" si="9">(E584-B584)/B584*100</f>
        <v>-90</v>
      </c>
    </row>
    <row r="585" s="58" customFormat="1" ht="15.95" customHeight="1" spans="1:7">
      <c r="A585" s="26" t="s">
        <v>413</v>
      </c>
      <c r="B585" s="91">
        <v>26873</v>
      </c>
      <c r="C585" s="110"/>
      <c r="D585" s="110"/>
      <c r="E585" s="91">
        <v>22903</v>
      </c>
      <c r="F585" s="50"/>
      <c r="G585" s="51">
        <f t="shared" si="9"/>
        <v>-14.7731924236222</v>
      </c>
    </row>
    <row r="586" s="58" customFormat="1" ht="15.95" customHeight="1" spans="1:7">
      <c r="A586" s="26" t="s">
        <v>414</v>
      </c>
      <c r="B586" s="91">
        <v>7509</v>
      </c>
      <c r="C586" s="108">
        <v>0</v>
      </c>
      <c r="D586" s="108">
        <v>200</v>
      </c>
      <c r="E586" s="91">
        <v>200</v>
      </c>
      <c r="F586" s="50">
        <f>E586/D586*100</f>
        <v>100</v>
      </c>
      <c r="G586" s="51">
        <f t="shared" si="9"/>
        <v>-97.3365294979358</v>
      </c>
    </row>
    <row r="587" s="58" customFormat="1" ht="15.95" customHeight="1" spans="1:7">
      <c r="A587" s="26" t="s">
        <v>415</v>
      </c>
      <c r="B587" s="91">
        <v>522</v>
      </c>
      <c r="C587" s="110"/>
      <c r="D587" s="110"/>
      <c r="E587" s="91">
        <v>0</v>
      </c>
      <c r="F587" s="50"/>
      <c r="G587" s="51"/>
    </row>
    <row r="588" s="58" customFormat="1" ht="15.95" customHeight="1" spans="1:7">
      <c r="A588" s="26" t="s">
        <v>416</v>
      </c>
      <c r="B588" s="91">
        <v>6987</v>
      </c>
      <c r="C588" s="110"/>
      <c r="D588" s="110"/>
      <c r="E588" s="91">
        <v>200</v>
      </c>
      <c r="F588" s="50"/>
      <c r="G588" s="51">
        <f t="shared" si="9"/>
        <v>-97.137541147846</v>
      </c>
    </row>
    <row r="589" s="58" customFormat="1" ht="15.95" customHeight="1" spans="1:7">
      <c r="A589" s="26" t="s">
        <v>417</v>
      </c>
      <c r="B589" s="91">
        <v>5925</v>
      </c>
      <c r="C589" s="108">
        <v>0</v>
      </c>
      <c r="D589" s="108">
        <v>1011</v>
      </c>
      <c r="E589" s="91">
        <v>1011</v>
      </c>
      <c r="F589" s="50">
        <f>E589/D589*100</f>
        <v>100</v>
      </c>
      <c r="G589" s="51">
        <f t="shared" si="9"/>
        <v>-82.9367088607595</v>
      </c>
    </row>
    <row r="590" s="58" customFormat="1" ht="15.95" customHeight="1" spans="1:7">
      <c r="A590" s="26" t="s">
        <v>418</v>
      </c>
      <c r="B590" s="91">
        <v>3159</v>
      </c>
      <c r="C590" s="110"/>
      <c r="D590" s="110"/>
      <c r="E590" s="91">
        <v>11</v>
      </c>
      <c r="F590" s="50"/>
      <c r="G590" s="51">
        <f t="shared" si="9"/>
        <v>-99.6517885406774</v>
      </c>
    </row>
    <row r="591" s="58" customFormat="1" ht="15.95" customHeight="1" spans="1:7">
      <c r="A591" s="26" t="s">
        <v>785</v>
      </c>
      <c r="B591" s="91">
        <v>2766</v>
      </c>
      <c r="C591" s="110"/>
      <c r="D591" s="110"/>
      <c r="E591" s="91">
        <v>1000</v>
      </c>
      <c r="F591" s="50"/>
      <c r="G591" s="51">
        <f t="shared" si="9"/>
        <v>-63.8467100506146</v>
      </c>
    </row>
    <row r="592" s="58" customFormat="1" ht="15.95" customHeight="1" spans="1:7">
      <c r="A592" s="26" t="s">
        <v>786</v>
      </c>
      <c r="B592" s="91">
        <v>490</v>
      </c>
      <c r="C592" s="108">
        <v>639</v>
      </c>
      <c r="D592" s="108">
        <v>2925</v>
      </c>
      <c r="E592" s="91">
        <v>235</v>
      </c>
      <c r="F592" s="50">
        <f>E592/D592*100</f>
        <v>8.03418803418803</v>
      </c>
      <c r="G592" s="51">
        <f t="shared" si="9"/>
        <v>-52.0408163265306</v>
      </c>
    </row>
    <row r="593" s="58" customFormat="1" ht="15.95" customHeight="1" spans="1:7">
      <c r="A593" s="26" t="s">
        <v>787</v>
      </c>
      <c r="B593" s="91">
        <v>460</v>
      </c>
      <c r="C593" s="110"/>
      <c r="D593" s="110"/>
      <c r="E593" s="91">
        <v>223</v>
      </c>
      <c r="F593" s="50"/>
      <c r="G593" s="51">
        <f t="shared" si="9"/>
        <v>-51.5217391304348</v>
      </c>
    </row>
    <row r="594" s="58" customFormat="1" ht="15.95" customHeight="1" spans="1:7">
      <c r="A594" s="26" t="s">
        <v>788</v>
      </c>
      <c r="B594" s="91">
        <v>30</v>
      </c>
      <c r="C594" s="110"/>
      <c r="D594" s="110"/>
      <c r="E594" s="91">
        <v>12</v>
      </c>
      <c r="F594" s="50"/>
      <c r="G594" s="51">
        <f t="shared" si="9"/>
        <v>-60</v>
      </c>
    </row>
    <row r="595" s="58" customFormat="1" ht="15.95" customHeight="1" spans="1:7">
      <c r="A595" s="26" t="s">
        <v>420</v>
      </c>
      <c r="B595" s="91">
        <v>53749</v>
      </c>
      <c r="C595" s="108">
        <v>77575</v>
      </c>
      <c r="D595" s="108">
        <v>87869</v>
      </c>
      <c r="E595" s="91">
        <v>73749</v>
      </c>
      <c r="F595" s="50">
        <f>E595/D595*100</f>
        <v>83.9306239970866</v>
      </c>
      <c r="G595" s="51">
        <f t="shared" si="9"/>
        <v>37.2099946045508</v>
      </c>
    </row>
    <row r="596" s="58" customFormat="1" ht="15.95" customHeight="1" spans="1:7">
      <c r="A596" s="26" t="s">
        <v>421</v>
      </c>
      <c r="B596" s="91">
        <v>1322</v>
      </c>
      <c r="C596" s="108">
        <v>1072</v>
      </c>
      <c r="D596" s="108">
        <v>1586</v>
      </c>
      <c r="E596" s="91">
        <v>1540</v>
      </c>
      <c r="F596" s="50">
        <f>E596/D596*100</f>
        <v>97.0996216897856</v>
      </c>
      <c r="G596" s="51">
        <f t="shared" si="9"/>
        <v>16.4901664145235</v>
      </c>
    </row>
    <row r="597" s="58" customFormat="1" ht="15.95" customHeight="1" spans="1:7">
      <c r="A597" s="26" t="s">
        <v>51</v>
      </c>
      <c r="B597" s="91">
        <v>742</v>
      </c>
      <c r="C597" s="110"/>
      <c r="D597" s="110"/>
      <c r="E597" s="91">
        <v>710</v>
      </c>
      <c r="F597" s="50"/>
      <c r="G597" s="51">
        <f t="shared" si="9"/>
        <v>-4.31266846361186</v>
      </c>
    </row>
    <row r="598" s="58" customFormat="1" ht="15.95" customHeight="1" spans="1:7">
      <c r="A598" s="26" t="s">
        <v>52</v>
      </c>
      <c r="B598" s="91">
        <v>49</v>
      </c>
      <c r="C598" s="110"/>
      <c r="D598" s="110"/>
      <c r="E598" s="91">
        <v>33</v>
      </c>
      <c r="F598" s="50"/>
      <c r="G598" s="51">
        <f t="shared" si="9"/>
        <v>-32.6530612244898</v>
      </c>
    </row>
    <row r="599" s="58" customFormat="1" ht="15.95" customHeight="1" spans="1:7">
      <c r="A599" s="26" t="s">
        <v>422</v>
      </c>
      <c r="B599" s="91">
        <v>43</v>
      </c>
      <c r="C599" s="110"/>
      <c r="D599" s="110"/>
      <c r="E599" s="91">
        <v>42</v>
      </c>
      <c r="F599" s="50"/>
      <c r="G599" s="51">
        <f t="shared" si="9"/>
        <v>-2.32558139534884</v>
      </c>
    </row>
    <row r="600" s="58" customFormat="1" ht="15.95" customHeight="1" spans="1:7">
      <c r="A600" s="26" t="s">
        <v>423</v>
      </c>
      <c r="B600" s="91">
        <v>488</v>
      </c>
      <c r="C600" s="110"/>
      <c r="D600" s="110"/>
      <c r="E600" s="91">
        <v>755</v>
      </c>
      <c r="F600" s="50"/>
      <c r="G600" s="51">
        <f t="shared" si="9"/>
        <v>54.7131147540984</v>
      </c>
    </row>
    <row r="601" s="58" customFormat="1" ht="15.95" customHeight="1" spans="1:7">
      <c r="A601" s="26" t="s">
        <v>424</v>
      </c>
      <c r="B601" s="91">
        <v>670</v>
      </c>
      <c r="C601" s="108">
        <v>431</v>
      </c>
      <c r="D601" s="108">
        <v>486</v>
      </c>
      <c r="E601" s="91">
        <v>485</v>
      </c>
      <c r="F601" s="50">
        <f>E601/D601*100</f>
        <v>99.7942386831276</v>
      </c>
      <c r="G601" s="51">
        <f t="shared" si="9"/>
        <v>-27.6119402985075</v>
      </c>
    </row>
    <row r="602" s="58" customFormat="1" ht="15.95" customHeight="1" spans="1:7">
      <c r="A602" s="26" t="s">
        <v>51</v>
      </c>
      <c r="B602" s="91">
        <v>387</v>
      </c>
      <c r="C602" s="110"/>
      <c r="D602" s="110"/>
      <c r="E602" s="91">
        <v>358</v>
      </c>
      <c r="F602" s="50"/>
      <c r="G602" s="51">
        <f t="shared" si="9"/>
        <v>-7.49354005167959</v>
      </c>
    </row>
    <row r="603" s="58" customFormat="1" ht="15.95" customHeight="1" spans="1:7">
      <c r="A603" s="26" t="s">
        <v>52</v>
      </c>
      <c r="B603" s="91">
        <v>57</v>
      </c>
      <c r="C603" s="110"/>
      <c r="D603" s="110"/>
      <c r="E603" s="91">
        <v>32</v>
      </c>
      <c r="F603" s="50"/>
      <c r="G603" s="51">
        <f t="shared" si="9"/>
        <v>-43.859649122807</v>
      </c>
    </row>
    <row r="604" s="58" customFormat="1" ht="15.95" customHeight="1" spans="1:7">
      <c r="A604" s="26" t="s">
        <v>789</v>
      </c>
      <c r="B604" s="91">
        <v>226</v>
      </c>
      <c r="C604" s="110"/>
      <c r="D604" s="110"/>
      <c r="E604" s="91">
        <v>95</v>
      </c>
      <c r="F604" s="50"/>
      <c r="G604" s="51">
        <f t="shared" si="9"/>
        <v>-57.9646017699115</v>
      </c>
    </row>
    <row r="605" s="58" customFormat="1" ht="15.95" customHeight="1" spans="1:7">
      <c r="A605" s="26" t="s">
        <v>425</v>
      </c>
      <c r="B605" s="91">
        <v>43989</v>
      </c>
      <c r="C605" s="108">
        <v>75797</v>
      </c>
      <c r="D605" s="108">
        <v>69028</v>
      </c>
      <c r="E605" s="91">
        <v>68555</v>
      </c>
      <c r="F605" s="50">
        <f>E605/D605*100</f>
        <v>99.3147708176392</v>
      </c>
      <c r="G605" s="51">
        <f t="shared" si="9"/>
        <v>55.8457796267249</v>
      </c>
    </row>
    <row r="606" s="58" customFormat="1" ht="15.95" customHeight="1" spans="1:7">
      <c r="A606" s="26" t="s">
        <v>790</v>
      </c>
      <c r="B606" s="91">
        <v>3854</v>
      </c>
      <c r="C606" s="110"/>
      <c r="D606" s="110"/>
      <c r="E606" s="91">
        <v>6083</v>
      </c>
      <c r="F606" s="50"/>
      <c r="G606" s="51">
        <f t="shared" si="9"/>
        <v>57.8360145303581</v>
      </c>
    </row>
    <row r="607" s="58" customFormat="1" ht="15.95" customHeight="1" spans="1:7">
      <c r="A607" s="26" t="s">
        <v>426</v>
      </c>
      <c r="B607" s="91">
        <v>40135</v>
      </c>
      <c r="C607" s="110"/>
      <c r="D607" s="110"/>
      <c r="E607" s="91">
        <v>62472</v>
      </c>
      <c r="F607" s="50"/>
      <c r="G607" s="51">
        <f t="shared" si="9"/>
        <v>55.6546655039243</v>
      </c>
    </row>
    <row r="608" s="58" customFormat="1" ht="15.95" customHeight="1" spans="1:7">
      <c r="A608" s="26" t="s">
        <v>427</v>
      </c>
      <c r="B608" s="91">
        <v>7768</v>
      </c>
      <c r="C608" s="108">
        <v>275</v>
      </c>
      <c r="D608" s="108">
        <v>16769</v>
      </c>
      <c r="E608" s="91">
        <v>3169</v>
      </c>
      <c r="F608" s="50">
        <f>E608/D608*100</f>
        <v>18.8979664857773</v>
      </c>
      <c r="G608" s="51">
        <f t="shared" si="9"/>
        <v>-59.2044284243048</v>
      </c>
    </row>
    <row r="609" s="58" customFormat="1" ht="15.95" customHeight="1" spans="1:7">
      <c r="A609" s="26" t="s">
        <v>791</v>
      </c>
      <c r="B609" s="91">
        <v>2088</v>
      </c>
      <c r="C609" s="110"/>
      <c r="D609" s="110"/>
      <c r="E609" s="91">
        <v>0</v>
      </c>
      <c r="F609" s="50"/>
      <c r="G609" s="51"/>
    </row>
    <row r="610" s="58" customFormat="1" ht="15.95" customHeight="1" spans="1:7">
      <c r="A610" s="26" t="s">
        <v>428</v>
      </c>
      <c r="B610" s="91">
        <v>5680</v>
      </c>
      <c r="C610" s="110"/>
      <c r="D610" s="110"/>
      <c r="E610" s="91">
        <v>3169</v>
      </c>
      <c r="F610" s="50"/>
      <c r="G610" s="51">
        <f t="shared" si="9"/>
        <v>-44.2077464788732</v>
      </c>
    </row>
    <row r="611" s="58" customFormat="1" ht="15.95" customHeight="1" spans="1:7">
      <c r="A611" s="26" t="s">
        <v>429</v>
      </c>
      <c r="B611" s="91">
        <v>5180</v>
      </c>
      <c r="C611" s="108">
        <v>5172</v>
      </c>
      <c r="D611" s="108">
        <v>8330</v>
      </c>
      <c r="E611" s="91">
        <v>4754</v>
      </c>
      <c r="F611" s="50">
        <f>E611/D611*100</f>
        <v>57.0708283313325</v>
      </c>
      <c r="G611" s="51">
        <f t="shared" si="9"/>
        <v>-8.22393822393822</v>
      </c>
    </row>
    <row r="612" s="58" customFormat="1" ht="15.95" customHeight="1" spans="1:7">
      <c r="A612" s="26" t="s">
        <v>430</v>
      </c>
      <c r="B612" s="91">
        <v>2419</v>
      </c>
      <c r="C612" s="108">
        <v>1071</v>
      </c>
      <c r="D612" s="108">
        <v>4478</v>
      </c>
      <c r="E612" s="91">
        <v>3248</v>
      </c>
      <c r="F612" s="50">
        <f>E612/D612*100</f>
        <v>72.532380527021</v>
      </c>
      <c r="G612" s="51">
        <f t="shared" si="9"/>
        <v>34.2703596527491</v>
      </c>
    </row>
    <row r="613" s="58" customFormat="1" ht="15.95" customHeight="1" spans="1:7">
      <c r="A613" s="26" t="s">
        <v>51</v>
      </c>
      <c r="B613" s="91">
        <v>82</v>
      </c>
      <c r="C613" s="110"/>
      <c r="D613" s="110"/>
      <c r="E613" s="91">
        <v>45</v>
      </c>
      <c r="F613" s="50"/>
      <c r="G613" s="51">
        <f t="shared" si="9"/>
        <v>-45.1219512195122</v>
      </c>
    </row>
    <row r="614" s="58" customFormat="1" ht="15.95" customHeight="1" spans="1:7">
      <c r="A614" s="26" t="s">
        <v>62</v>
      </c>
      <c r="B614" s="91">
        <v>1236</v>
      </c>
      <c r="C614" s="110"/>
      <c r="D614" s="110"/>
      <c r="E614" s="91">
        <v>1143</v>
      </c>
      <c r="F614" s="50"/>
      <c r="G614" s="51">
        <f t="shared" si="9"/>
        <v>-7.52427184466019</v>
      </c>
    </row>
    <row r="615" s="58" customFormat="1" ht="15.95" customHeight="1" spans="1:7">
      <c r="A615" s="26" t="s">
        <v>431</v>
      </c>
      <c r="B615" s="91">
        <v>1101</v>
      </c>
      <c r="C615" s="110"/>
      <c r="D615" s="110"/>
      <c r="E615" s="91">
        <v>2060</v>
      </c>
      <c r="F615" s="50"/>
      <c r="G615" s="51">
        <f t="shared" si="9"/>
        <v>87.102633969119</v>
      </c>
    </row>
    <row r="616" s="58" customFormat="1" ht="15.95" customHeight="1" spans="1:7">
      <c r="A616" s="26" t="s">
        <v>432</v>
      </c>
      <c r="B616" s="91">
        <v>2548</v>
      </c>
      <c r="C616" s="108">
        <v>3822</v>
      </c>
      <c r="D616" s="108">
        <v>3653</v>
      </c>
      <c r="E616" s="91">
        <v>1307</v>
      </c>
      <c r="F616" s="50">
        <f>E616/D616*100</f>
        <v>35.7788119353956</v>
      </c>
      <c r="G616" s="51">
        <f t="shared" si="9"/>
        <v>-48.7048665620094</v>
      </c>
    </row>
    <row r="617" s="58" customFormat="1" ht="15.95" customHeight="1" spans="1:7">
      <c r="A617" s="26" t="s">
        <v>433</v>
      </c>
      <c r="B617" s="91">
        <v>2548</v>
      </c>
      <c r="C617" s="110"/>
      <c r="D617" s="110"/>
      <c r="E617" s="91">
        <v>1307</v>
      </c>
      <c r="F617" s="50"/>
      <c r="G617" s="51">
        <f t="shared" si="9"/>
        <v>-48.7048665620094</v>
      </c>
    </row>
    <row r="618" s="58" customFormat="1" ht="15.95" customHeight="1" spans="1:7">
      <c r="A618" s="26" t="s">
        <v>792</v>
      </c>
      <c r="B618" s="91">
        <v>213</v>
      </c>
      <c r="C618" s="108">
        <v>279</v>
      </c>
      <c r="D618" s="108">
        <v>199</v>
      </c>
      <c r="E618" s="91">
        <v>199</v>
      </c>
      <c r="F618" s="50">
        <f>E618/D618*100</f>
        <v>100</v>
      </c>
      <c r="G618" s="51">
        <f t="shared" si="9"/>
        <v>-6.57276995305164</v>
      </c>
    </row>
    <row r="619" s="58" customFormat="1" ht="15.95" customHeight="1" spans="1:7">
      <c r="A619" s="26" t="s">
        <v>793</v>
      </c>
      <c r="B619" s="91">
        <v>0</v>
      </c>
      <c r="C619" s="110"/>
      <c r="D619" s="110"/>
      <c r="E619" s="91">
        <v>4</v>
      </c>
      <c r="F619" s="50"/>
      <c r="G619" s="51"/>
    </row>
    <row r="620" s="58" customFormat="1" ht="15.95" customHeight="1" spans="1:7">
      <c r="A620" s="26" t="s">
        <v>794</v>
      </c>
      <c r="B620" s="91">
        <v>213</v>
      </c>
      <c r="C620" s="110"/>
      <c r="D620" s="110"/>
      <c r="E620" s="91">
        <v>195</v>
      </c>
      <c r="F620" s="50"/>
      <c r="G620" s="51">
        <f t="shared" si="9"/>
        <v>-8.45070422535211</v>
      </c>
    </row>
    <row r="621" s="58" customFormat="1" ht="15.95" customHeight="1" spans="1:7">
      <c r="A621" s="26" t="s">
        <v>434</v>
      </c>
      <c r="B621" s="91">
        <v>41</v>
      </c>
      <c r="C621" s="108">
        <v>200</v>
      </c>
      <c r="D621" s="108">
        <v>49</v>
      </c>
      <c r="E621" s="91">
        <v>49</v>
      </c>
      <c r="F621" s="50">
        <f>E621/D621*100</f>
        <v>100</v>
      </c>
      <c r="G621" s="51">
        <f t="shared" si="9"/>
        <v>19.5121951219512</v>
      </c>
    </row>
    <row r="622" s="58" customFormat="1" ht="15.95" customHeight="1" spans="1:7">
      <c r="A622" s="26" t="s">
        <v>435</v>
      </c>
      <c r="B622" s="91">
        <v>41</v>
      </c>
      <c r="C622" s="108">
        <v>200</v>
      </c>
      <c r="D622" s="108">
        <v>49</v>
      </c>
      <c r="E622" s="91">
        <v>49</v>
      </c>
      <c r="F622" s="50">
        <f>E622/D622*100</f>
        <v>100</v>
      </c>
      <c r="G622" s="51">
        <f t="shared" si="9"/>
        <v>19.5121951219512</v>
      </c>
    </row>
    <row r="623" s="58" customFormat="1" ht="15.95" customHeight="1" spans="1:7">
      <c r="A623" s="26" t="s">
        <v>436</v>
      </c>
      <c r="B623" s="91">
        <v>41</v>
      </c>
      <c r="C623" s="110"/>
      <c r="D623" s="110"/>
      <c r="E623" s="91">
        <v>0</v>
      </c>
      <c r="F623" s="50"/>
      <c r="G623" s="51"/>
    </row>
    <row r="624" s="58" customFormat="1" ht="15.95" customHeight="1" spans="1:7">
      <c r="A624" s="26" t="s">
        <v>437</v>
      </c>
      <c r="B624" s="91">
        <v>0</v>
      </c>
      <c r="C624" s="110"/>
      <c r="D624" s="110"/>
      <c r="E624" s="91">
        <v>49</v>
      </c>
      <c r="F624" s="50"/>
      <c r="G624" s="51"/>
    </row>
    <row r="625" s="58" customFormat="1" ht="15.95" customHeight="1" spans="1:7">
      <c r="A625" s="26" t="s">
        <v>438</v>
      </c>
      <c r="B625" s="91">
        <v>35234</v>
      </c>
      <c r="C625" s="108">
        <v>12907</v>
      </c>
      <c r="D625" s="108">
        <v>68949</v>
      </c>
      <c r="E625" s="91">
        <v>56278</v>
      </c>
      <c r="F625" s="50">
        <f>E625/D625*100</f>
        <v>81.6226486243455</v>
      </c>
      <c r="G625" s="51">
        <f t="shared" si="9"/>
        <v>59.7264006357496</v>
      </c>
    </row>
    <row r="626" s="58" customFormat="1" ht="15.95" customHeight="1" spans="1:7">
      <c r="A626" s="26" t="s">
        <v>439</v>
      </c>
      <c r="B626" s="91">
        <v>34222</v>
      </c>
      <c r="C626" s="108">
        <v>11936</v>
      </c>
      <c r="D626" s="108">
        <v>67829</v>
      </c>
      <c r="E626" s="91">
        <v>55252</v>
      </c>
      <c r="F626" s="50">
        <f>E626/D626*100</f>
        <v>81.4577835439119</v>
      </c>
      <c r="G626" s="51">
        <f t="shared" si="9"/>
        <v>61.451697738297</v>
      </c>
    </row>
    <row r="627" s="58" customFormat="1" ht="15.95" customHeight="1" spans="1:7">
      <c r="A627" s="26" t="s">
        <v>51</v>
      </c>
      <c r="B627" s="91">
        <v>1165</v>
      </c>
      <c r="C627" s="110"/>
      <c r="D627" s="110"/>
      <c r="E627" s="91">
        <v>1249</v>
      </c>
      <c r="F627" s="50"/>
      <c r="G627" s="51">
        <f t="shared" si="9"/>
        <v>7.21030042918455</v>
      </c>
    </row>
    <row r="628" s="58" customFormat="1" ht="15.95" customHeight="1" spans="1:7">
      <c r="A628" s="26" t="s">
        <v>52</v>
      </c>
      <c r="B628" s="91">
        <v>618</v>
      </c>
      <c r="C628" s="110"/>
      <c r="D628" s="110"/>
      <c r="E628" s="91">
        <v>350</v>
      </c>
      <c r="F628" s="50"/>
      <c r="G628" s="51">
        <f t="shared" si="9"/>
        <v>-43.3656957928803</v>
      </c>
    </row>
    <row r="629" s="58" customFormat="1" ht="15.95" customHeight="1" spans="1:7">
      <c r="A629" s="26" t="s">
        <v>440</v>
      </c>
      <c r="B629" s="91">
        <v>1042</v>
      </c>
      <c r="C629" s="110"/>
      <c r="D629" s="110"/>
      <c r="E629" s="91">
        <v>193</v>
      </c>
      <c r="F629" s="50"/>
      <c r="G629" s="51">
        <f t="shared" si="9"/>
        <v>-81.4779270633397</v>
      </c>
    </row>
    <row r="630" s="58" customFormat="1" ht="15.95" customHeight="1" spans="1:7">
      <c r="A630" s="26" t="s">
        <v>795</v>
      </c>
      <c r="B630" s="91">
        <v>63</v>
      </c>
      <c r="C630" s="110"/>
      <c r="D630" s="110"/>
      <c r="E630" s="91">
        <v>37</v>
      </c>
      <c r="F630" s="50"/>
      <c r="G630" s="51">
        <f t="shared" si="9"/>
        <v>-41.2698412698413</v>
      </c>
    </row>
    <row r="631" s="58" customFormat="1" ht="15.95" customHeight="1" spans="1:7">
      <c r="A631" s="26" t="s">
        <v>441</v>
      </c>
      <c r="B631" s="91">
        <v>605</v>
      </c>
      <c r="C631" s="110"/>
      <c r="D631" s="110"/>
      <c r="E631" s="91">
        <v>6</v>
      </c>
      <c r="F631" s="50"/>
      <c r="G631" s="51">
        <f t="shared" si="9"/>
        <v>-99.0082644628099</v>
      </c>
    </row>
    <row r="632" s="58" customFormat="1" ht="15.95" customHeight="1" spans="1:7">
      <c r="A632" s="26" t="s">
        <v>796</v>
      </c>
      <c r="B632" s="91">
        <v>9831</v>
      </c>
      <c r="C632" s="110"/>
      <c r="D632" s="110"/>
      <c r="E632" s="91">
        <v>38873</v>
      </c>
      <c r="F632" s="50"/>
      <c r="G632" s="51">
        <f t="shared" si="9"/>
        <v>295.412470755773</v>
      </c>
    </row>
    <row r="633" s="58" customFormat="1" ht="15.95" customHeight="1" spans="1:7">
      <c r="A633" s="26" t="s">
        <v>442</v>
      </c>
      <c r="B633" s="91">
        <v>10952</v>
      </c>
      <c r="C633" s="110"/>
      <c r="D633" s="110"/>
      <c r="E633" s="91">
        <v>540</v>
      </c>
      <c r="F633" s="50"/>
      <c r="G633" s="51">
        <f t="shared" si="9"/>
        <v>-95.0693937180424</v>
      </c>
    </row>
    <row r="634" s="58" customFormat="1" ht="15.95" customHeight="1" spans="1:7">
      <c r="A634" s="26" t="s">
        <v>797</v>
      </c>
      <c r="B634" s="91">
        <v>13</v>
      </c>
      <c r="C634" s="110"/>
      <c r="D634" s="110"/>
      <c r="E634" s="91">
        <v>360</v>
      </c>
      <c r="F634" s="50"/>
      <c r="G634" s="51">
        <f t="shared" si="9"/>
        <v>2669.23076923077</v>
      </c>
    </row>
    <row r="635" s="58" customFormat="1" ht="15.95" customHeight="1" spans="1:7">
      <c r="A635" s="26" t="s">
        <v>62</v>
      </c>
      <c r="B635" s="91">
        <v>7090</v>
      </c>
      <c r="C635" s="110"/>
      <c r="D635" s="110"/>
      <c r="E635" s="91">
        <v>6717</v>
      </c>
      <c r="F635" s="50"/>
      <c r="G635" s="51">
        <f t="shared" si="9"/>
        <v>-5.26093088857546</v>
      </c>
    </row>
    <row r="636" s="58" customFormat="1" ht="15.95" customHeight="1" spans="1:7">
      <c r="A636" s="26" t="s">
        <v>443</v>
      </c>
      <c r="B636" s="91">
        <v>2843</v>
      </c>
      <c r="C636" s="110"/>
      <c r="D636" s="110"/>
      <c r="E636" s="91">
        <v>6927</v>
      </c>
      <c r="F636" s="50"/>
      <c r="G636" s="51">
        <f t="shared" si="9"/>
        <v>143.651072810412</v>
      </c>
    </row>
    <row r="637" s="58" customFormat="1" ht="15.95" customHeight="1" spans="1:7">
      <c r="A637" s="26" t="s">
        <v>444</v>
      </c>
      <c r="B637" s="91">
        <v>1012</v>
      </c>
      <c r="C637" s="108">
        <v>831</v>
      </c>
      <c r="D637" s="108">
        <v>1047</v>
      </c>
      <c r="E637" s="91">
        <v>953</v>
      </c>
      <c r="F637" s="50">
        <f>E637/D637*100</f>
        <v>91.0219675262655</v>
      </c>
      <c r="G637" s="51">
        <f t="shared" si="9"/>
        <v>-5.8300395256917</v>
      </c>
    </row>
    <row r="638" s="58" customFormat="1" ht="15.95" customHeight="1" spans="1:7">
      <c r="A638" s="26" t="s">
        <v>51</v>
      </c>
      <c r="B638" s="91">
        <v>60</v>
      </c>
      <c r="C638" s="110"/>
      <c r="D638" s="110"/>
      <c r="E638" s="91">
        <v>0</v>
      </c>
      <c r="F638" s="50"/>
      <c r="G638" s="51"/>
    </row>
    <row r="639" s="58" customFormat="1" ht="15.95" customHeight="1" spans="1:7">
      <c r="A639" s="26" t="s">
        <v>445</v>
      </c>
      <c r="B639" s="91">
        <v>670</v>
      </c>
      <c r="C639" s="110"/>
      <c r="D639" s="110"/>
      <c r="E639" s="91">
        <v>719</v>
      </c>
      <c r="F639" s="50"/>
      <c r="G639" s="51">
        <f t="shared" si="9"/>
        <v>7.3134328358209</v>
      </c>
    </row>
    <row r="640" s="58" customFormat="1" ht="15.95" customHeight="1" spans="1:7">
      <c r="A640" s="26" t="s">
        <v>446</v>
      </c>
      <c r="B640" s="91">
        <v>189</v>
      </c>
      <c r="C640" s="110"/>
      <c r="D640" s="110"/>
      <c r="E640" s="91">
        <v>139</v>
      </c>
      <c r="F640" s="50"/>
      <c r="G640" s="51">
        <f t="shared" si="9"/>
        <v>-26.4550264550265</v>
      </c>
    </row>
    <row r="641" s="58" customFormat="1" ht="15.95" customHeight="1" spans="1:7">
      <c r="A641" s="26" t="s">
        <v>798</v>
      </c>
      <c r="B641" s="91">
        <v>93</v>
      </c>
      <c r="C641" s="110"/>
      <c r="D641" s="110"/>
      <c r="E641" s="91">
        <v>95</v>
      </c>
      <c r="F641" s="50"/>
      <c r="G641" s="51">
        <f t="shared" si="9"/>
        <v>2.1505376344086</v>
      </c>
    </row>
    <row r="642" s="58" customFormat="1" ht="15.95" customHeight="1" spans="1:7">
      <c r="A642" s="26" t="s">
        <v>799</v>
      </c>
      <c r="B642" s="91">
        <v>0</v>
      </c>
      <c r="C642" s="108">
        <v>140</v>
      </c>
      <c r="D642" s="108">
        <v>73</v>
      </c>
      <c r="E642" s="91">
        <v>73</v>
      </c>
      <c r="F642" s="50">
        <f>E642/D642*100</f>
        <v>100</v>
      </c>
      <c r="G642" s="51"/>
    </row>
    <row r="643" s="58" customFormat="1" ht="15.95" customHeight="1" spans="1:7">
      <c r="A643" s="26" t="s">
        <v>800</v>
      </c>
      <c r="B643" s="91">
        <v>0</v>
      </c>
      <c r="C643" s="110"/>
      <c r="D643" s="110"/>
      <c r="E643" s="91">
        <v>73</v>
      </c>
      <c r="F643" s="50"/>
      <c r="G643" s="51"/>
    </row>
    <row r="644" s="58" customFormat="1" ht="15.95" customHeight="1" spans="1:7">
      <c r="A644" s="26" t="s">
        <v>447</v>
      </c>
      <c r="B644" s="91">
        <v>70103</v>
      </c>
      <c r="C644" s="108">
        <v>35597</v>
      </c>
      <c r="D644" s="108">
        <v>144849</v>
      </c>
      <c r="E644" s="91">
        <v>81057</v>
      </c>
      <c r="F644" s="50">
        <f>E644/D644*100</f>
        <v>55.9596545367935</v>
      </c>
      <c r="G644" s="51">
        <f t="shared" si="9"/>
        <v>15.6255795044435</v>
      </c>
    </row>
    <row r="645" s="58" customFormat="1" ht="15.95" customHeight="1" spans="1:7">
      <c r="A645" s="26" t="s">
        <v>801</v>
      </c>
      <c r="B645" s="91">
        <v>32902</v>
      </c>
      <c r="C645" s="108">
        <v>10</v>
      </c>
      <c r="D645" s="108">
        <v>108042</v>
      </c>
      <c r="E645" s="91">
        <v>44427</v>
      </c>
      <c r="F645" s="50">
        <f>E645/D645*100</f>
        <v>41.1201199533515</v>
      </c>
      <c r="G645" s="51">
        <f t="shared" si="9"/>
        <v>35.0282657589204</v>
      </c>
    </row>
    <row r="646" s="58" customFormat="1" ht="15.95" customHeight="1" spans="1:7">
      <c r="A646" s="26" t="s">
        <v>802</v>
      </c>
      <c r="B646" s="91">
        <v>296</v>
      </c>
      <c r="C646" s="110"/>
      <c r="D646" s="110"/>
      <c r="E646" s="91">
        <v>43985</v>
      </c>
      <c r="F646" s="50"/>
      <c r="G646" s="51">
        <f t="shared" ref="G646:G709" si="10">(E646-B646)/B646*100</f>
        <v>14759.7972972973</v>
      </c>
    </row>
    <row r="647" s="58" customFormat="1" ht="15.95" customHeight="1" spans="1:7">
      <c r="A647" s="26" t="s">
        <v>803</v>
      </c>
      <c r="B647" s="91">
        <v>302</v>
      </c>
      <c r="C647" s="110"/>
      <c r="D647" s="110"/>
      <c r="E647" s="91">
        <v>141</v>
      </c>
      <c r="F647" s="50"/>
      <c r="G647" s="51">
        <f t="shared" si="10"/>
        <v>-53.3112582781457</v>
      </c>
    </row>
    <row r="648" s="58" customFormat="1" ht="15.95" customHeight="1" spans="1:7">
      <c r="A648" s="26" t="s">
        <v>804</v>
      </c>
      <c r="B648" s="91">
        <v>16</v>
      </c>
      <c r="C648" s="110"/>
      <c r="D648" s="110"/>
      <c r="E648" s="91">
        <v>0</v>
      </c>
      <c r="F648" s="50"/>
      <c r="G648" s="51"/>
    </row>
    <row r="649" s="58" customFormat="1" ht="15.95" customHeight="1" spans="1:7">
      <c r="A649" s="26" t="s">
        <v>805</v>
      </c>
      <c r="B649" s="91">
        <v>5</v>
      </c>
      <c r="C649" s="110"/>
      <c r="D649" s="110"/>
      <c r="E649" s="91">
        <v>0</v>
      </c>
      <c r="F649" s="50"/>
      <c r="G649" s="51"/>
    </row>
    <row r="650" s="58" customFormat="1" ht="15.95" customHeight="1" spans="1:7">
      <c r="A650" s="26" t="s">
        <v>806</v>
      </c>
      <c r="B650" s="91">
        <v>31587</v>
      </c>
      <c r="C650" s="110"/>
      <c r="D650" s="110"/>
      <c r="E650" s="91">
        <v>299</v>
      </c>
      <c r="F650" s="50"/>
      <c r="G650" s="51">
        <f t="shared" si="10"/>
        <v>-99.0534080476145</v>
      </c>
    </row>
    <row r="651" s="58" customFormat="1" ht="15.95" customHeight="1" spans="1:7">
      <c r="A651" s="26" t="s">
        <v>807</v>
      </c>
      <c r="B651" s="91">
        <v>696</v>
      </c>
      <c r="C651" s="110"/>
      <c r="D651" s="110"/>
      <c r="E651" s="91">
        <v>2</v>
      </c>
      <c r="F651" s="50"/>
      <c r="G651" s="51">
        <f t="shared" si="10"/>
        <v>-99.7126436781609</v>
      </c>
    </row>
    <row r="652" s="58" customFormat="1" ht="15.95" customHeight="1" spans="1:7">
      <c r="A652" s="26" t="s">
        <v>448</v>
      </c>
      <c r="B652" s="91">
        <v>36309</v>
      </c>
      <c r="C652" s="108">
        <v>34768</v>
      </c>
      <c r="D652" s="108">
        <v>36130</v>
      </c>
      <c r="E652" s="91">
        <v>36130</v>
      </c>
      <c r="F652" s="50">
        <f>E652/D652*100</f>
        <v>100</v>
      </c>
      <c r="G652" s="51">
        <f t="shared" si="10"/>
        <v>-0.492990718554628</v>
      </c>
    </row>
    <row r="653" s="58" customFormat="1" ht="15.95" customHeight="1" spans="1:7">
      <c r="A653" s="26" t="s">
        <v>449</v>
      </c>
      <c r="B653" s="91">
        <v>33803</v>
      </c>
      <c r="C653" s="110"/>
      <c r="D653" s="110"/>
      <c r="E653" s="91">
        <v>34530</v>
      </c>
      <c r="F653" s="50"/>
      <c r="G653" s="51">
        <f t="shared" si="10"/>
        <v>2.1506966837263</v>
      </c>
    </row>
    <row r="654" s="58" customFormat="1" ht="15.95" customHeight="1" spans="1:7">
      <c r="A654" s="26" t="s">
        <v>450</v>
      </c>
      <c r="B654" s="91">
        <v>2506</v>
      </c>
      <c r="C654" s="110"/>
      <c r="D654" s="110"/>
      <c r="E654" s="91">
        <v>1600</v>
      </c>
      <c r="F654" s="50"/>
      <c r="G654" s="51">
        <f t="shared" si="10"/>
        <v>-36.1532322426177</v>
      </c>
    </row>
    <row r="655" s="58" customFormat="1" ht="15.95" customHeight="1" spans="1:7">
      <c r="A655" s="26" t="s">
        <v>451</v>
      </c>
      <c r="B655" s="91">
        <v>892</v>
      </c>
      <c r="C655" s="108">
        <v>819</v>
      </c>
      <c r="D655" s="108">
        <v>677</v>
      </c>
      <c r="E655" s="91">
        <v>500</v>
      </c>
      <c r="F655" s="50">
        <f>E655/D655*100</f>
        <v>73.8552437223043</v>
      </c>
      <c r="G655" s="51">
        <f t="shared" si="10"/>
        <v>-43.9461883408072</v>
      </c>
    </row>
    <row r="656" s="58" customFormat="1" ht="15.95" customHeight="1" spans="1:7">
      <c r="A656" s="26" t="s">
        <v>452</v>
      </c>
      <c r="B656" s="91">
        <v>882</v>
      </c>
      <c r="C656" s="110"/>
      <c r="D656" s="110"/>
      <c r="E656" s="91">
        <v>500</v>
      </c>
      <c r="F656" s="50"/>
      <c r="G656" s="51">
        <f t="shared" si="10"/>
        <v>-43.3106575963719</v>
      </c>
    </row>
    <row r="657" s="58" customFormat="1" ht="15.95" customHeight="1" spans="1:7">
      <c r="A657" s="26" t="s">
        <v>808</v>
      </c>
      <c r="B657" s="91">
        <v>10</v>
      </c>
      <c r="C657" s="110"/>
      <c r="D657" s="110"/>
      <c r="E657" s="91">
        <v>0</v>
      </c>
      <c r="F657" s="50"/>
      <c r="G657" s="51"/>
    </row>
    <row r="658" s="58" customFormat="1" ht="15.95" customHeight="1" spans="1:7">
      <c r="A658" s="26" t="s">
        <v>453</v>
      </c>
      <c r="B658" s="91">
        <v>7707</v>
      </c>
      <c r="C658" s="108">
        <v>2611</v>
      </c>
      <c r="D658" s="108">
        <v>2392</v>
      </c>
      <c r="E658" s="91">
        <v>573</v>
      </c>
      <c r="F658" s="50">
        <f>E658/D658*100</f>
        <v>23.9548494983278</v>
      </c>
      <c r="G658" s="51">
        <f t="shared" si="10"/>
        <v>-92.5652004671078</v>
      </c>
    </row>
    <row r="659" s="58" customFormat="1" ht="15.95" customHeight="1" spans="1:7">
      <c r="A659" s="26" t="s">
        <v>454</v>
      </c>
      <c r="B659" s="91">
        <v>7495</v>
      </c>
      <c r="C659" s="108">
        <v>2611</v>
      </c>
      <c r="D659" s="108">
        <v>2392</v>
      </c>
      <c r="E659" s="91">
        <v>573</v>
      </c>
      <c r="F659" s="50">
        <f>E659/D659*100</f>
        <v>23.9548494983278</v>
      </c>
      <c r="G659" s="51">
        <f t="shared" si="10"/>
        <v>-92.3549032688459</v>
      </c>
    </row>
    <row r="660" s="58" customFormat="1" ht="15.95" customHeight="1" spans="1:7">
      <c r="A660" s="26" t="s">
        <v>455</v>
      </c>
      <c r="B660" s="91">
        <v>10</v>
      </c>
      <c r="C660" s="110"/>
      <c r="D660" s="110"/>
      <c r="E660" s="91">
        <v>1</v>
      </c>
      <c r="F660" s="50"/>
      <c r="G660" s="51">
        <f t="shared" si="10"/>
        <v>-90</v>
      </c>
    </row>
    <row r="661" s="58" customFormat="1" ht="15.95" customHeight="1" spans="1:7">
      <c r="A661" s="26" t="s">
        <v>809</v>
      </c>
      <c r="B661" s="91">
        <v>619</v>
      </c>
      <c r="C661" s="110"/>
      <c r="D661" s="110"/>
      <c r="E661" s="91">
        <v>199</v>
      </c>
      <c r="F661" s="50"/>
      <c r="G661" s="51">
        <f t="shared" si="10"/>
        <v>-67.8513731825525</v>
      </c>
    </row>
    <row r="662" s="58" customFormat="1" ht="15.95" customHeight="1" spans="1:7">
      <c r="A662" s="26" t="s">
        <v>62</v>
      </c>
      <c r="B662" s="91">
        <v>73</v>
      </c>
      <c r="C662" s="110"/>
      <c r="D662" s="110"/>
      <c r="E662" s="91">
        <v>371</v>
      </c>
      <c r="F662" s="50"/>
      <c r="G662" s="51">
        <f t="shared" si="10"/>
        <v>408.219178082192</v>
      </c>
    </row>
    <row r="663" s="58" customFormat="1" ht="15.95" customHeight="1" spans="1:7">
      <c r="A663" s="26" t="s">
        <v>456</v>
      </c>
      <c r="B663" s="91">
        <v>6793</v>
      </c>
      <c r="C663" s="110"/>
      <c r="D663" s="110"/>
      <c r="E663" s="91">
        <v>2</v>
      </c>
      <c r="F663" s="50"/>
      <c r="G663" s="51">
        <f t="shared" si="10"/>
        <v>-99.9705579272781</v>
      </c>
    </row>
    <row r="664" s="58" customFormat="1" ht="15.95" customHeight="1" spans="1:7">
      <c r="A664" s="26" t="s">
        <v>810</v>
      </c>
      <c r="B664" s="91">
        <v>212</v>
      </c>
      <c r="C664" s="110"/>
      <c r="D664" s="110"/>
      <c r="E664" s="91">
        <v>0</v>
      </c>
      <c r="F664" s="50"/>
      <c r="G664" s="51"/>
    </row>
    <row r="665" s="58" customFormat="1" ht="15.95" customHeight="1" spans="1:7">
      <c r="A665" s="26" t="s">
        <v>811</v>
      </c>
      <c r="B665" s="91">
        <v>212</v>
      </c>
      <c r="C665" s="110"/>
      <c r="D665" s="110"/>
      <c r="E665" s="91">
        <v>0</v>
      </c>
      <c r="F665" s="50"/>
      <c r="G665" s="51"/>
    </row>
    <row r="666" s="58" customFormat="1" ht="15.95" customHeight="1" spans="1:7">
      <c r="A666" s="26" t="s">
        <v>457</v>
      </c>
      <c r="B666" s="91">
        <v>9812</v>
      </c>
      <c r="C666" s="108">
        <v>11718</v>
      </c>
      <c r="D666" s="108">
        <v>13444</v>
      </c>
      <c r="E666" s="91">
        <v>11098</v>
      </c>
      <c r="F666" s="50">
        <f>E666/D666*100</f>
        <v>82.5498363582267</v>
      </c>
      <c r="G666" s="51">
        <f t="shared" si="10"/>
        <v>13.1064003261313</v>
      </c>
    </row>
    <row r="667" s="58" customFormat="1" ht="15.95" customHeight="1" spans="1:7">
      <c r="A667" s="26" t="s">
        <v>458</v>
      </c>
      <c r="B667" s="91">
        <v>5823</v>
      </c>
      <c r="C667" s="108">
        <v>6758</v>
      </c>
      <c r="D667" s="108">
        <v>7389</v>
      </c>
      <c r="E667" s="91">
        <v>6780</v>
      </c>
      <c r="F667" s="50">
        <f>E667/D667*100</f>
        <v>91.7580186764109</v>
      </c>
      <c r="G667" s="51">
        <f t="shared" si="10"/>
        <v>16.4348274085523</v>
      </c>
    </row>
    <row r="668" s="58" customFormat="1" ht="15.95" customHeight="1" spans="1:7">
      <c r="A668" s="26" t="s">
        <v>51</v>
      </c>
      <c r="B668" s="91">
        <v>1227</v>
      </c>
      <c r="C668" s="110"/>
      <c r="D668" s="110"/>
      <c r="E668" s="91">
        <v>1071</v>
      </c>
      <c r="F668" s="50"/>
      <c r="G668" s="51">
        <f t="shared" si="10"/>
        <v>-12.7139364303178</v>
      </c>
    </row>
    <row r="669" s="58" customFormat="1" ht="15.95" customHeight="1" spans="1:7">
      <c r="A669" s="26" t="s">
        <v>52</v>
      </c>
      <c r="B669" s="91">
        <v>586</v>
      </c>
      <c r="C669" s="110"/>
      <c r="D669" s="110"/>
      <c r="E669" s="91">
        <v>367</v>
      </c>
      <c r="F669" s="50"/>
      <c r="G669" s="51">
        <f t="shared" si="10"/>
        <v>-37.3720136518771</v>
      </c>
    </row>
    <row r="670" s="58" customFormat="1" ht="15.95" customHeight="1" spans="1:7">
      <c r="A670" s="26" t="s">
        <v>459</v>
      </c>
      <c r="B670" s="91">
        <v>5</v>
      </c>
      <c r="C670" s="110"/>
      <c r="D670" s="110"/>
      <c r="E670" s="91">
        <v>7</v>
      </c>
      <c r="F670" s="50"/>
      <c r="G670" s="51">
        <f t="shared" si="10"/>
        <v>40</v>
      </c>
    </row>
    <row r="671" s="58" customFormat="1" ht="15.95" customHeight="1" spans="1:7">
      <c r="A671" s="26" t="s">
        <v>460</v>
      </c>
      <c r="B671" s="91">
        <v>336</v>
      </c>
      <c r="C671" s="110"/>
      <c r="D671" s="110"/>
      <c r="E671" s="91">
        <v>2288</v>
      </c>
      <c r="F671" s="50"/>
      <c r="G671" s="51">
        <f t="shared" si="10"/>
        <v>580.952380952381</v>
      </c>
    </row>
    <row r="672" s="58" customFormat="1" ht="15.95" customHeight="1" spans="1:7">
      <c r="A672" s="26" t="s">
        <v>812</v>
      </c>
      <c r="B672" s="91">
        <v>0</v>
      </c>
      <c r="C672" s="110"/>
      <c r="D672" s="110"/>
      <c r="E672" s="91">
        <v>8</v>
      </c>
      <c r="F672" s="50"/>
      <c r="G672" s="51"/>
    </row>
    <row r="673" s="58" customFormat="1" ht="15.95" customHeight="1" spans="1:7">
      <c r="A673" s="26" t="s">
        <v>813</v>
      </c>
      <c r="B673" s="91">
        <v>50</v>
      </c>
      <c r="C673" s="110"/>
      <c r="D673" s="110"/>
      <c r="E673" s="91">
        <v>55</v>
      </c>
      <c r="F673" s="50"/>
      <c r="G673" s="51">
        <f t="shared" si="10"/>
        <v>10</v>
      </c>
    </row>
    <row r="674" s="58" customFormat="1" ht="15.95" customHeight="1" spans="1:7">
      <c r="A674" s="26" t="s">
        <v>814</v>
      </c>
      <c r="B674" s="91">
        <v>0</v>
      </c>
      <c r="C674" s="110"/>
      <c r="D674" s="110"/>
      <c r="E674" s="91">
        <v>40</v>
      </c>
      <c r="F674" s="50"/>
      <c r="G674" s="51"/>
    </row>
    <row r="675" s="58" customFormat="1" ht="15.95" customHeight="1" spans="1:7">
      <c r="A675" s="26" t="s">
        <v>62</v>
      </c>
      <c r="B675" s="91">
        <v>2976</v>
      </c>
      <c r="C675" s="110"/>
      <c r="D675" s="110"/>
      <c r="E675" s="91">
        <v>2644</v>
      </c>
      <c r="F675" s="50"/>
      <c r="G675" s="51">
        <f t="shared" si="10"/>
        <v>-11.1559139784946</v>
      </c>
    </row>
    <row r="676" s="58" customFormat="1" ht="15.95" customHeight="1" spans="1:7">
      <c r="A676" s="26" t="s">
        <v>461</v>
      </c>
      <c r="B676" s="91">
        <v>643</v>
      </c>
      <c r="C676" s="110"/>
      <c r="D676" s="110"/>
      <c r="E676" s="91">
        <v>300</v>
      </c>
      <c r="F676" s="50"/>
      <c r="G676" s="51">
        <f t="shared" si="10"/>
        <v>-53.343701399689</v>
      </c>
    </row>
    <row r="677" s="58" customFormat="1" ht="15.95" customHeight="1" spans="1:7">
      <c r="A677" s="26" t="s">
        <v>462</v>
      </c>
      <c r="B677" s="91">
        <v>3929</v>
      </c>
      <c r="C677" s="108">
        <v>4909</v>
      </c>
      <c r="D677" s="108">
        <v>4284</v>
      </c>
      <c r="E677" s="91">
        <v>4075</v>
      </c>
      <c r="F677" s="50">
        <f>E677/D677*100</f>
        <v>95.1213818860878</v>
      </c>
      <c r="G677" s="51">
        <f t="shared" si="10"/>
        <v>3.71595825909901</v>
      </c>
    </row>
    <row r="678" s="58" customFormat="1" ht="15.95" customHeight="1" spans="1:7">
      <c r="A678" s="26" t="s">
        <v>51</v>
      </c>
      <c r="B678" s="91">
        <v>0</v>
      </c>
      <c r="C678" s="110"/>
      <c r="D678" s="110"/>
      <c r="E678" s="91">
        <v>858</v>
      </c>
      <c r="F678" s="50"/>
      <c r="G678" s="51"/>
    </row>
    <row r="679" s="58" customFormat="1" ht="15.95" customHeight="1" spans="1:7">
      <c r="A679" s="26" t="s">
        <v>52</v>
      </c>
      <c r="B679" s="91">
        <v>676</v>
      </c>
      <c r="C679" s="110"/>
      <c r="D679" s="110"/>
      <c r="E679" s="91">
        <v>53</v>
      </c>
      <c r="F679" s="50"/>
      <c r="G679" s="51">
        <f t="shared" si="10"/>
        <v>-92.1597633136095</v>
      </c>
    </row>
    <row r="680" s="58" customFormat="1" ht="15.95" customHeight="1" spans="1:7">
      <c r="A680" s="26" t="s">
        <v>815</v>
      </c>
      <c r="B680" s="91">
        <v>568</v>
      </c>
      <c r="C680" s="110"/>
      <c r="D680" s="110"/>
      <c r="E680" s="91">
        <v>658</v>
      </c>
      <c r="F680" s="50"/>
      <c r="G680" s="51">
        <f t="shared" si="10"/>
        <v>15.8450704225352</v>
      </c>
    </row>
    <row r="681" s="58" customFormat="1" ht="15.95" customHeight="1" spans="1:7">
      <c r="A681" s="26" t="s">
        <v>463</v>
      </c>
      <c r="B681" s="91">
        <v>2685</v>
      </c>
      <c r="C681" s="110"/>
      <c r="D681" s="110"/>
      <c r="E681" s="91">
        <v>2506</v>
      </c>
      <c r="F681" s="50"/>
      <c r="G681" s="51">
        <f t="shared" si="10"/>
        <v>-6.66666666666667</v>
      </c>
    </row>
    <row r="682" s="58" customFormat="1" ht="15.95" customHeight="1" spans="1:7">
      <c r="A682" s="26" t="s">
        <v>464</v>
      </c>
      <c r="B682" s="91"/>
      <c r="C682" s="110"/>
      <c r="D682" s="108">
        <v>1228</v>
      </c>
      <c r="E682" s="91"/>
      <c r="F682" s="50">
        <f>E682/D682*100</f>
        <v>0</v>
      </c>
      <c r="G682" s="51"/>
    </row>
    <row r="683" s="58" customFormat="1" ht="15.95" customHeight="1" spans="1:7">
      <c r="A683" s="26" t="s">
        <v>465</v>
      </c>
      <c r="B683" s="91">
        <v>20</v>
      </c>
      <c r="C683" s="108">
        <v>11</v>
      </c>
      <c r="D683" s="108">
        <v>8</v>
      </c>
      <c r="E683" s="91">
        <v>8</v>
      </c>
      <c r="F683" s="50">
        <f>E683/D683*100</f>
        <v>100</v>
      </c>
      <c r="G683" s="51">
        <f t="shared" si="10"/>
        <v>-60</v>
      </c>
    </row>
    <row r="684" s="58" customFormat="1" ht="15.95" customHeight="1" spans="1:7">
      <c r="A684" s="26" t="s">
        <v>466</v>
      </c>
      <c r="B684" s="91">
        <v>15</v>
      </c>
      <c r="C684" s="110"/>
      <c r="D684" s="110"/>
      <c r="E684" s="91">
        <v>2</v>
      </c>
      <c r="F684" s="50"/>
      <c r="G684" s="51">
        <f t="shared" si="10"/>
        <v>-86.6666666666667</v>
      </c>
    </row>
    <row r="685" s="58" customFormat="1" ht="15.95" customHeight="1" spans="1:7">
      <c r="A685" s="26" t="s">
        <v>467</v>
      </c>
      <c r="B685" s="91">
        <v>3</v>
      </c>
      <c r="C685" s="110"/>
      <c r="D685" s="110"/>
      <c r="E685" s="91">
        <v>2</v>
      </c>
      <c r="F685" s="50"/>
      <c r="G685" s="51">
        <f t="shared" si="10"/>
        <v>-33.3333333333333</v>
      </c>
    </row>
    <row r="686" s="58" customFormat="1" ht="15.95" customHeight="1" spans="1:7">
      <c r="A686" s="26" t="s">
        <v>468</v>
      </c>
      <c r="B686" s="91">
        <v>2</v>
      </c>
      <c r="C686" s="110"/>
      <c r="D686" s="110"/>
      <c r="E686" s="91">
        <v>4</v>
      </c>
      <c r="F686" s="50"/>
      <c r="G686" s="51">
        <f t="shared" si="10"/>
        <v>100</v>
      </c>
    </row>
    <row r="687" s="58" customFormat="1" ht="15.95" customHeight="1" spans="1:7">
      <c r="A687" s="26" t="s">
        <v>469</v>
      </c>
      <c r="B687" s="91"/>
      <c r="C687" s="108">
        <v>40</v>
      </c>
      <c r="D687" s="110"/>
      <c r="E687" s="91"/>
      <c r="F687" s="50"/>
      <c r="G687" s="51"/>
    </row>
    <row r="688" s="58" customFormat="1" ht="15.95" customHeight="1" spans="1:7">
      <c r="A688" s="26" t="s">
        <v>470</v>
      </c>
      <c r="B688" s="91">
        <v>40</v>
      </c>
      <c r="C688" s="110"/>
      <c r="D688" s="108">
        <v>535</v>
      </c>
      <c r="E688" s="91">
        <v>235</v>
      </c>
      <c r="F688" s="50">
        <f>E688/D688*100</f>
        <v>43.9252336448598</v>
      </c>
      <c r="G688" s="51">
        <f t="shared" si="10"/>
        <v>487.5</v>
      </c>
    </row>
    <row r="689" s="58" customFormat="1" ht="15.95" customHeight="1" spans="1:7">
      <c r="A689" s="26" t="s">
        <v>471</v>
      </c>
      <c r="B689" s="91"/>
      <c r="C689" s="110"/>
      <c r="D689" s="110"/>
      <c r="E689" s="91">
        <v>235</v>
      </c>
      <c r="F689" s="50"/>
      <c r="G689" s="51"/>
    </row>
    <row r="690" s="58" customFormat="1" ht="15.95" customHeight="1" spans="1:7">
      <c r="A690" s="26" t="s">
        <v>472</v>
      </c>
      <c r="B690" s="91"/>
      <c r="C690" s="108">
        <v>25400</v>
      </c>
      <c r="D690" s="110"/>
      <c r="E690" s="91"/>
      <c r="F690" s="50"/>
      <c r="G690" s="51"/>
    </row>
    <row r="691" s="58" customFormat="1" ht="15.95" customHeight="1" spans="1:7">
      <c r="A691" s="26" t="s">
        <v>473</v>
      </c>
      <c r="B691" s="91">
        <v>140998</v>
      </c>
      <c r="C691" s="108">
        <v>349242</v>
      </c>
      <c r="D691" s="108">
        <v>65339</v>
      </c>
      <c r="E691" s="91">
        <v>32985</v>
      </c>
      <c r="F691" s="50">
        <f>E691/D691*100</f>
        <v>50.4828662820062</v>
      </c>
      <c r="G691" s="51">
        <f t="shared" si="10"/>
        <v>-76.6060511496617</v>
      </c>
    </row>
    <row r="692" s="58" customFormat="1" ht="15.95" customHeight="1" spans="1:7">
      <c r="A692" s="26" t="s">
        <v>474</v>
      </c>
      <c r="B692" s="91"/>
      <c r="C692" s="108">
        <v>44400</v>
      </c>
      <c r="D692" s="108"/>
      <c r="E692" s="91"/>
      <c r="F692" s="50"/>
      <c r="G692" s="51"/>
    </row>
    <row r="693" s="58" customFormat="1" ht="15.95" customHeight="1" spans="1:7">
      <c r="A693" s="26" t="s">
        <v>475</v>
      </c>
      <c r="B693" s="91">
        <v>140998</v>
      </c>
      <c r="C693" s="108">
        <v>304842</v>
      </c>
      <c r="D693" s="108">
        <v>65339</v>
      </c>
      <c r="E693" s="91">
        <v>32985</v>
      </c>
      <c r="F693" s="50">
        <f>E693/D693*100</f>
        <v>50.4828662820062</v>
      </c>
      <c r="G693" s="51">
        <f t="shared" si="10"/>
        <v>-76.6060511496617</v>
      </c>
    </row>
    <row r="694" s="58" customFormat="1" ht="15.95" customHeight="1" spans="1:7">
      <c r="A694" s="26" t="s">
        <v>476</v>
      </c>
      <c r="B694" s="91">
        <v>140998</v>
      </c>
      <c r="C694" s="110"/>
      <c r="D694" s="110"/>
      <c r="E694" s="91">
        <v>32985</v>
      </c>
      <c r="F694" s="50"/>
      <c r="G694" s="51">
        <f t="shared" si="10"/>
        <v>-76.6060511496617</v>
      </c>
    </row>
    <row r="695" s="58" customFormat="1" ht="15.95" customHeight="1" spans="1:7">
      <c r="A695" s="26" t="s">
        <v>477</v>
      </c>
      <c r="B695" s="91">
        <v>203950</v>
      </c>
      <c r="C695" s="108">
        <v>217207</v>
      </c>
      <c r="D695" s="108">
        <v>202362</v>
      </c>
      <c r="E695" s="91">
        <v>202362</v>
      </c>
      <c r="F695" s="50">
        <f>E695/D695*100</f>
        <v>100</v>
      </c>
      <c r="G695" s="51">
        <f t="shared" si="10"/>
        <v>-0.778622211326305</v>
      </c>
    </row>
    <row r="696" s="58" customFormat="1" ht="15.95" customHeight="1" spans="1:7">
      <c r="A696" s="26" t="s">
        <v>478</v>
      </c>
      <c r="B696" s="91">
        <v>203950</v>
      </c>
      <c r="C696" s="110"/>
      <c r="D696" s="110"/>
      <c r="E696" s="91">
        <v>202362</v>
      </c>
      <c r="F696" s="50"/>
      <c r="G696" s="51">
        <f t="shared" si="10"/>
        <v>-0.778622211326305</v>
      </c>
    </row>
    <row r="697" s="58" customFormat="1" ht="15.95" customHeight="1" spans="1:7">
      <c r="A697" s="26" t="s">
        <v>479</v>
      </c>
      <c r="B697" s="91">
        <v>203017</v>
      </c>
      <c r="C697" s="110"/>
      <c r="D697" s="110"/>
      <c r="E697" s="91">
        <v>202024</v>
      </c>
      <c r="F697" s="50"/>
      <c r="G697" s="51">
        <f t="shared" si="10"/>
        <v>-0.489121600654132</v>
      </c>
    </row>
    <row r="698" s="58" customFormat="1" ht="15.95" customHeight="1" spans="1:7">
      <c r="A698" s="26" t="s">
        <v>480</v>
      </c>
      <c r="B698" s="91">
        <v>38</v>
      </c>
      <c r="C698" s="110"/>
      <c r="D698" s="110"/>
      <c r="E698" s="91">
        <v>28</v>
      </c>
      <c r="F698" s="50"/>
      <c r="G698" s="51">
        <f t="shared" si="10"/>
        <v>-26.3157894736842</v>
      </c>
    </row>
    <row r="699" s="58" customFormat="1" ht="15.95" customHeight="1" spans="1:7">
      <c r="A699" s="26" t="s">
        <v>481</v>
      </c>
      <c r="B699" s="91">
        <v>892</v>
      </c>
      <c r="C699" s="110"/>
      <c r="D699" s="110"/>
      <c r="E699" s="91">
        <v>309</v>
      </c>
      <c r="F699" s="50"/>
      <c r="G699" s="51">
        <f t="shared" si="10"/>
        <v>-65.3587443946188</v>
      </c>
    </row>
    <row r="700" s="58" customFormat="1" ht="15.95" customHeight="1" spans="1:7">
      <c r="A700" s="26" t="s">
        <v>482</v>
      </c>
      <c r="B700" s="91">
        <v>3</v>
      </c>
      <c r="C700" s="110"/>
      <c r="D700" s="110"/>
      <c r="E700" s="91">
        <v>1</v>
      </c>
      <c r="F700" s="50"/>
      <c r="G700" s="51">
        <f t="shared" si="10"/>
        <v>-66.6666666666667</v>
      </c>
    </row>
    <row r="701" s="58" customFormat="1" ht="15.95" customHeight="1" spans="1:7">
      <c r="A701" s="26" t="s">
        <v>483</v>
      </c>
      <c r="B701" s="91">
        <v>776</v>
      </c>
      <c r="C701" s="108">
        <v>1149</v>
      </c>
      <c r="D701" s="108">
        <v>1380</v>
      </c>
      <c r="E701" s="91">
        <v>1380</v>
      </c>
      <c r="F701" s="50">
        <f>E701/D701*100</f>
        <v>100</v>
      </c>
      <c r="G701" s="51">
        <f t="shared" si="10"/>
        <v>77.8350515463918</v>
      </c>
    </row>
    <row r="702" s="58" customFormat="1" ht="15.95" customHeight="1" spans="1:7">
      <c r="A702" s="26" t="s">
        <v>484</v>
      </c>
      <c r="B702" s="91">
        <v>776</v>
      </c>
      <c r="C702" s="110"/>
      <c r="D702" s="110"/>
      <c r="E702" s="91">
        <v>1380</v>
      </c>
      <c r="F702" s="50"/>
      <c r="G702" s="51">
        <f t="shared" si="10"/>
        <v>77.8350515463918</v>
      </c>
    </row>
    <row r="703" s="58" customFormat="1" ht="15.95" customHeight="1" spans="1:7">
      <c r="A703" s="111"/>
      <c r="B703" s="8"/>
      <c r="C703" s="8"/>
      <c r="D703" s="8"/>
      <c r="E703" s="109"/>
      <c r="F703" s="50"/>
      <c r="G703" s="51"/>
    </row>
    <row r="704" s="58" customFormat="1" ht="15.95" customHeight="1" spans="1:7">
      <c r="A704" s="111"/>
      <c r="B704" s="8"/>
      <c r="C704" s="8"/>
      <c r="D704" s="8"/>
      <c r="E704" s="109"/>
      <c r="F704" s="50"/>
      <c r="G704" s="51"/>
    </row>
    <row r="705" s="58" customFormat="1" ht="15.95" customHeight="1" spans="1:7">
      <c r="A705" s="111" t="s">
        <v>485</v>
      </c>
      <c r="B705" s="8">
        <v>355587</v>
      </c>
      <c r="C705" s="8"/>
      <c r="D705" s="8"/>
      <c r="E705" s="109">
        <v>330232</v>
      </c>
      <c r="F705" s="50"/>
      <c r="G705" s="51"/>
    </row>
    <row r="706" s="58" customFormat="1" ht="15.95" customHeight="1" spans="1:7">
      <c r="A706" s="111" t="s">
        <v>487</v>
      </c>
      <c r="B706" s="8">
        <v>46036</v>
      </c>
      <c r="C706" s="8"/>
      <c r="D706" s="8"/>
      <c r="E706" s="109">
        <v>197886</v>
      </c>
      <c r="F706" s="50"/>
      <c r="G706" s="51"/>
    </row>
    <row r="707" s="58" customFormat="1" ht="15.95" customHeight="1" spans="1:7">
      <c r="A707" s="111" t="s">
        <v>488</v>
      </c>
      <c r="B707" s="8">
        <v>715984</v>
      </c>
      <c r="C707" s="8"/>
      <c r="D707" s="8"/>
      <c r="E707" s="109">
        <v>1760126</v>
      </c>
      <c r="F707" s="50"/>
      <c r="G707" s="51"/>
    </row>
    <row r="708" s="58" customFormat="1" ht="15.95" customHeight="1" spans="1:7">
      <c r="A708" s="111" t="s">
        <v>490</v>
      </c>
      <c r="B708" s="8">
        <v>88973</v>
      </c>
      <c r="C708" s="8"/>
      <c r="D708" s="8"/>
      <c r="E708" s="109">
        <v>381246</v>
      </c>
      <c r="F708" s="50"/>
      <c r="G708" s="51"/>
    </row>
    <row r="709" s="57" customFormat="1" ht="15.95" customHeight="1" spans="1:7">
      <c r="A709" s="112" t="s">
        <v>491</v>
      </c>
      <c r="B709" s="113">
        <f>SUM(B705:B708,B6)</f>
        <v>3648171</v>
      </c>
      <c r="C709" s="114"/>
      <c r="D709" s="114"/>
      <c r="E709" s="113">
        <f>SUM(E705:E708,E6)</f>
        <v>4633756</v>
      </c>
      <c r="F709" s="50"/>
      <c r="G709" s="51"/>
    </row>
    <row r="710" spans="5:6">
      <c r="E710" s="115">
        <f>E709-'11'!E36</f>
        <v>0</v>
      </c>
      <c r="F710" s="115"/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" right="0" top="0.354166666666667" bottom="0.511805555555556" header="0.314583333333333" footer="0.236111111111111"/>
  <pageSetup paperSize="9" scale="91" orientation="landscape" horizontalDpi="600"/>
  <headerFooter alignWithMargins="0">
    <oddFooter>&amp;C&amp;P+33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25"/>
  <sheetViews>
    <sheetView showZeros="0" workbookViewId="0">
      <selection activeCell="I11" sqref="I11"/>
    </sheetView>
  </sheetViews>
  <sheetFormatPr defaultColWidth="9" defaultRowHeight="13.5" outlineLevelCol="6"/>
  <cols>
    <col min="1" max="1" width="42.5" style="58" customWidth="1"/>
    <col min="2" max="2" width="13" style="58" customWidth="1"/>
    <col min="3" max="4" width="11.5" style="58" customWidth="1"/>
    <col min="5" max="5" width="14" style="58" customWidth="1"/>
    <col min="6" max="6" width="17.5" style="58" customWidth="1"/>
    <col min="7" max="7" width="17.75" style="58" customWidth="1"/>
    <col min="8" max="16384" width="9" style="58"/>
  </cols>
  <sheetData>
    <row r="1" ht="22" customHeight="1" spans="1:7">
      <c r="A1" s="84" t="s">
        <v>816</v>
      </c>
      <c r="B1" s="36"/>
      <c r="C1" s="36"/>
      <c r="D1" s="36"/>
      <c r="E1" s="36"/>
      <c r="F1" s="36"/>
      <c r="G1" s="36"/>
    </row>
    <row r="2" s="55" customFormat="1" ht="31" customHeight="1" spans="1:7">
      <c r="A2" s="85" t="s">
        <v>817</v>
      </c>
      <c r="B2" s="85"/>
      <c r="C2" s="85"/>
      <c r="D2" s="85"/>
      <c r="E2" s="85"/>
      <c r="F2" s="85"/>
      <c r="G2" s="85"/>
    </row>
    <row r="3" ht="15" customHeight="1" spans="1:7">
      <c r="A3" s="84"/>
      <c r="B3" s="84"/>
      <c r="C3" s="84"/>
      <c r="D3" s="84"/>
      <c r="E3" s="84"/>
      <c r="F3" s="87" t="s">
        <v>6</v>
      </c>
      <c r="G3" s="87"/>
    </row>
    <row r="4" s="56" customFormat="1" ht="18.95" customHeight="1" spans="1:7">
      <c r="A4" s="43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18.95" customHeight="1" spans="1:7">
      <c r="A5" s="43"/>
      <c r="B5" s="46"/>
      <c r="C5" s="43" t="s">
        <v>13</v>
      </c>
      <c r="D5" s="43" t="s">
        <v>14</v>
      </c>
      <c r="E5" s="43"/>
      <c r="F5" s="47"/>
      <c r="G5" s="47"/>
    </row>
    <row r="6" s="57" customFormat="1" ht="18.95" customHeight="1" spans="1:7">
      <c r="A6" s="98" t="s">
        <v>562</v>
      </c>
      <c r="B6" s="88">
        <f>SUM(B7:B9,B12,B15:B17)</f>
        <v>637743</v>
      </c>
      <c r="C6" s="88">
        <f>SUM(C7:C9,C12,C15:C17)</f>
        <v>435900</v>
      </c>
      <c r="D6" s="88">
        <f>SUM(D7:D9,D12,D15:D17)</f>
        <v>442589</v>
      </c>
      <c r="E6" s="88">
        <f>SUM(E7:E9,E12,E15:E17)</f>
        <v>367832</v>
      </c>
      <c r="F6" s="50">
        <f t="shared" ref="F6:F9" si="0">E6/D6*100</f>
        <v>83.1091599655662</v>
      </c>
      <c r="G6" s="51">
        <f>(E6-B6)/B6*100</f>
        <v>-42.3228479183621</v>
      </c>
    </row>
    <row r="7" s="58" customFormat="1" ht="18.95" customHeight="1" spans="1:7">
      <c r="A7" s="89" t="s">
        <v>563</v>
      </c>
      <c r="B7" s="99">
        <v>1377</v>
      </c>
      <c r="C7" s="93">
        <v>1000</v>
      </c>
      <c r="D7" s="93">
        <v>1000</v>
      </c>
      <c r="E7" s="99">
        <v>31</v>
      </c>
      <c r="F7" s="50">
        <f t="shared" si="0"/>
        <v>3.1</v>
      </c>
      <c r="G7" s="51">
        <f>(E7-B7)/B7*100</f>
        <v>-97.7487291212781</v>
      </c>
    </row>
    <row r="8" s="58" customFormat="1" ht="18.95" customHeight="1" spans="1:7">
      <c r="A8" s="89" t="s">
        <v>564</v>
      </c>
      <c r="B8" s="99">
        <v>443</v>
      </c>
      <c r="C8" s="93">
        <v>300</v>
      </c>
      <c r="D8" s="93">
        <v>300</v>
      </c>
      <c r="E8" s="99"/>
      <c r="F8" s="50">
        <f t="shared" si="0"/>
        <v>0</v>
      </c>
      <c r="G8" s="51">
        <f>(E8-B8)/B8*100</f>
        <v>-100</v>
      </c>
    </row>
    <row r="9" s="58" customFormat="1" ht="18.95" customHeight="1" spans="1:7">
      <c r="A9" s="89" t="s">
        <v>565</v>
      </c>
      <c r="B9" s="99">
        <v>601512</v>
      </c>
      <c r="C9" s="93">
        <v>410200</v>
      </c>
      <c r="D9" s="93">
        <v>414886</v>
      </c>
      <c r="E9" s="99">
        <v>340428</v>
      </c>
      <c r="F9" s="50">
        <f t="shared" si="0"/>
        <v>82.0533833390377</v>
      </c>
      <c r="G9" s="51">
        <f t="shared" ref="G9:G19" si="1">(E9-B9)/B9*100</f>
        <v>-43.4046203567011</v>
      </c>
    </row>
    <row r="10" s="58" customFormat="1" ht="18.95" customHeight="1" spans="1:7">
      <c r="A10" s="89" t="s">
        <v>566</v>
      </c>
      <c r="B10" s="99">
        <v>605713</v>
      </c>
      <c r="C10" s="93"/>
      <c r="D10" s="93"/>
      <c r="E10" s="99">
        <v>359851</v>
      </c>
      <c r="F10" s="53"/>
      <c r="G10" s="51">
        <f t="shared" si="1"/>
        <v>-40.5905106874048</v>
      </c>
    </row>
    <row r="11" s="58" customFormat="1" ht="18.95" customHeight="1" spans="1:7">
      <c r="A11" s="89" t="s">
        <v>567</v>
      </c>
      <c r="B11" s="99">
        <v>-4201</v>
      </c>
      <c r="C11" s="93"/>
      <c r="D11" s="93"/>
      <c r="E11" s="99">
        <v>-19423</v>
      </c>
      <c r="F11" s="53"/>
      <c r="G11" s="51">
        <f t="shared" si="1"/>
        <v>362.342299452511</v>
      </c>
    </row>
    <row r="12" s="58" customFormat="1" ht="18.95" customHeight="1" spans="1:7">
      <c r="A12" s="89" t="s">
        <v>568</v>
      </c>
      <c r="B12" s="99">
        <v>4165</v>
      </c>
      <c r="C12" s="93">
        <v>4200</v>
      </c>
      <c r="D12" s="93">
        <v>4200</v>
      </c>
      <c r="E12" s="99">
        <v>3684</v>
      </c>
      <c r="F12" s="50">
        <f t="shared" ref="F12:F17" si="2">E12/D12*100</f>
        <v>87.7142857142857</v>
      </c>
      <c r="G12" s="51">
        <f t="shared" si="1"/>
        <v>-11.5486194477791</v>
      </c>
    </row>
    <row r="13" s="58" customFormat="1" ht="18.95" customHeight="1" spans="1:7">
      <c r="A13" s="89" t="s">
        <v>569</v>
      </c>
      <c r="B13" s="99">
        <v>3245</v>
      </c>
      <c r="C13" s="93"/>
      <c r="D13" s="93"/>
      <c r="E13" s="99">
        <v>2364</v>
      </c>
      <c r="F13" s="53"/>
      <c r="G13" s="51">
        <f t="shared" si="1"/>
        <v>-27.1494607087827</v>
      </c>
    </row>
    <row r="14" s="58" customFormat="1" ht="18.95" customHeight="1" spans="1:7">
      <c r="A14" s="89" t="s">
        <v>570</v>
      </c>
      <c r="B14" s="99">
        <v>920</v>
      </c>
      <c r="C14" s="93"/>
      <c r="D14" s="93"/>
      <c r="E14" s="99">
        <v>1320</v>
      </c>
      <c r="F14" s="53"/>
      <c r="G14" s="51">
        <f t="shared" si="1"/>
        <v>43.4782608695652</v>
      </c>
    </row>
    <row r="15" s="58" customFormat="1" ht="18.95" customHeight="1" spans="1:7">
      <c r="A15" s="89" t="s">
        <v>818</v>
      </c>
      <c r="B15" s="99">
        <v>22780</v>
      </c>
      <c r="C15" s="93">
        <v>9200</v>
      </c>
      <c r="D15" s="93">
        <v>11248</v>
      </c>
      <c r="E15" s="99">
        <v>11813</v>
      </c>
      <c r="F15" s="50">
        <f t="shared" si="2"/>
        <v>105.023115220484</v>
      </c>
      <c r="G15" s="51">
        <f t="shared" si="1"/>
        <v>-48.1431079894644</v>
      </c>
    </row>
    <row r="16" s="58" customFormat="1" ht="18.95" customHeight="1" spans="1:7">
      <c r="A16" s="89" t="s">
        <v>571</v>
      </c>
      <c r="B16" s="99">
        <v>6567</v>
      </c>
      <c r="C16" s="93">
        <v>9950</v>
      </c>
      <c r="D16" s="93">
        <v>9905</v>
      </c>
      <c r="E16" s="99">
        <v>11179</v>
      </c>
      <c r="F16" s="50">
        <f t="shared" si="2"/>
        <v>112.862190812721</v>
      </c>
      <c r="G16" s="51">
        <f t="shared" si="1"/>
        <v>70.229937566621</v>
      </c>
    </row>
    <row r="17" s="58" customFormat="1" ht="18.95" customHeight="1" spans="1:7">
      <c r="A17" s="89" t="s">
        <v>572</v>
      </c>
      <c r="B17" s="99">
        <v>899</v>
      </c>
      <c r="C17" s="93">
        <v>1050</v>
      </c>
      <c r="D17" s="93">
        <v>1050</v>
      </c>
      <c r="E17" s="99">
        <v>697</v>
      </c>
      <c r="F17" s="50">
        <f t="shared" si="2"/>
        <v>66.3809523809524</v>
      </c>
      <c r="G17" s="51">
        <f t="shared" si="1"/>
        <v>-22.4694104560623</v>
      </c>
    </row>
    <row r="18" s="58" customFormat="1" ht="18.95" customHeight="1" spans="1:7">
      <c r="A18" s="89" t="s">
        <v>573</v>
      </c>
      <c r="B18" s="99">
        <v>729</v>
      </c>
      <c r="C18" s="93"/>
      <c r="D18" s="93"/>
      <c r="E18" s="99">
        <v>455</v>
      </c>
      <c r="F18" s="53"/>
      <c r="G18" s="51">
        <f t="shared" si="1"/>
        <v>-37.5857338820302</v>
      </c>
    </row>
    <row r="19" s="58" customFormat="1" ht="18.95" customHeight="1" spans="1:7">
      <c r="A19" s="89" t="s">
        <v>574</v>
      </c>
      <c r="B19" s="99">
        <v>170</v>
      </c>
      <c r="C19" s="93"/>
      <c r="D19" s="93"/>
      <c r="E19" s="99">
        <v>242</v>
      </c>
      <c r="F19" s="53"/>
      <c r="G19" s="51">
        <f t="shared" si="1"/>
        <v>42.3529411764706</v>
      </c>
    </row>
    <row r="20" s="58" customFormat="1" ht="18.95" customHeight="1" spans="1:7">
      <c r="A20" s="100"/>
      <c r="B20" s="93"/>
      <c r="C20" s="93"/>
      <c r="D20" s="93"/>
      <c r="E20" s="93"/>
      <c r="F20" s="53"/>
      <c r="G20" s="72"/>
    </row>
    <row r="21" s="58" customFormat="1" ht="18.95" customHeight="1" spans="1:7">
      <c r="A21" s="101" t="s">
        <v>575</v>
      </c>
      <c r="B21" s="93">
        <v>74609</v>
      </c>
      <c r="C21" s="93"/>
      <c r="D21" s="93"/>
      <c r="E21" s="102">
        <v>5365</v>
      </c>
      <c r="F21" s="53"/>
      <c r="G21" s="72"/>
    </row>
    <row r="22" s="58" customFormat="1" ht="18.95" customHeight="1" spans="1:7">
      <c r="A22" s="101" t="s">
        <v>577</v>
      </c>
      <c r="B22" s="93">
        <v>8351</v>
      </c>
      <c r="C22" s="93"/>
      <c r="D22" s="93"/>
      <c r="E22" s="102">
        <v>23266</v>
      </c>
      <c r="F22" s="53"/>
      <c r="G22" s="72"/>
    </row>
    <row r="23" s="58" customFormat="1" ht="18.95" customHeight="1" spans="1:7">
      <c r="A23" s="101" t="s">
        <v>578</v>
      </c>
      <c r="B23" s="93">
        <v>12522</v>
      </c>
      <c r="C23" s="93"/>
      <c r="D23" s="93"/>
      <c r="E23" s="102">
        <v>39070</v>
      </c>
      <c r="F23" s="53"/>
      <c r="G23" s="72"/>
    </row>
    <row r="24" s="58" customFormat="1" ht="18.95" customHeight="1" spans="1:7">
      <c r="A24" s="101" t="s">
        <v>579</v>
      </c>
      <c r="B24" s="93">
        <v>266152</v>
      </c>
      <c r="C24" s="93"/>
      <c r="D24" s="93"/>
      <c r="E24" s="102">
        <v>397101</v>
      </c>
      <c r="F24" s="53"/>
      <c r="G24" s="72"/>
    </row>
    <row r="25" s="57" customFormat="1" ht="18.95" customHeight="1" spans="1:7">
      <c r="A25" s="103" t="s">
        <v>45</v>
      </c>
      <c r="B25" s="88">
        <f>SUM(B21:B24,B6)</f>
        <v>999377</v>
      </c>
      <c r="C25" s="88"/>
      <c r="D25" s="88"/>
      <c r="E25" s="88">
        <f>SUM(E21:E24,E6)</f>
        <v>832634</v>
      </c>
      <c r="F25" s="49"/>
      <c r="G25" s="51"/>
    </row>
  </sheetData>
  <mergeCells count="8">
    <mergeCell ref="A2:G2"/>
    <mergeCell ref="F3:G3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590277777777778" bottom="0.472222222222222" header="0.314583333333333" footer="0.826388888888889"/>
  <pageSetup paperSize="9" scale="94" orientation="landscape" horizontalDpi="600"/>
  <headerFooter alignWithMargins="0">
    <oddFooter>&amp;C&amp;P+57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43"/>
  <sheetViews>
    <sheetView showZeros="0" workbookViewId="0">
      <pane xSplit="1" ySplit="6" topLeftCell="B25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3.5" outlineLevelCol="6"/>
  <cols>
    <col min="1" max="1" width="44.625" style="58" customWidth="1"/>
    <col min="2" max="2" width="13" style="58" customWidth="1"/>
    <col min="3" max="4" width="11.5" style="58" customWidth="1"/>
    <col min="5" max="5" width="14" style="58" customWidth="1"/>
    <col min="6" max="6" width="14.875" style="58" customWidth="1"/>
    <col min="7" max="7" width="17.5" style="58" customWidth="1"/>
    <col min="8" max="16384" width="9" style="58"/>
  </cols>
  <sheetData>
    <row r="1" ht="22" customHeight="1" spans="1:7">
      <c r="A1" s="84" t="s">
        <v>819</v>
      </c>
      <c r="B1" s="36"/>
      <c r="C1" s="36"/>
      <c r="D1" s="36"/>
      <c r="E1" s="36"/>
      <c r="F1" s="36"/>
      <c r="G1" s="36"/>
    </row>
    <row r="2" s="55" customFormat="1" ht="31" customHeight="1" spans="1:7">
      <c r="A2" s="85" t="s">
        <v>820</v>
      </c>
      <c r="B2" s="85"/>
      <c r="C2" s="85"/>
      <c r="D2" s="85"/>
      <c r="E2" s="85"/>
      <c r="F2" s="85"/>
      <c r="G2" s="85"/>
    </row>
    <row r="3" ht="17.25" customHeight="1" spans="1:7">
      <c r="A3" s="86"/>
      <c r="B3" s="86"/>
      <c r="C3" s="86"/>
      <c r="D3" s="86"/>
      <c r="E3" s="86"/>
      <c r="F3" s="87" t="s">
        <v>6</v>
      </c>
      <c r="G3" s="87"/>
    </row>
    <row r="4" s="56" customFormat="1" ht="18.95" customHeight="1" spans="1:7">
      <c r="A4" s="44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18.95" customHeight="1" spans="1:7">
      <c r="A5" s="47"/>
      <c r="B5" s="46"/>
      <c r="C5" s="43" t="s">
        <v>13</v>
      </c>
      <c r="D5" s="43" t="s">
        <v>14</v>
      </c>
      <c r="E5" s="43"/>
      <c r="F5" s="47"/>
      <c r="G5" s="47"/>
    </row>
    <row r="6" s="57" customFormat="1" ht="18" customHeight="1" spans="1:7">
      <c r="A6" s="78" t="s">
        <v>582</v>
      </c>
      <c r="B6" s="88">
        <f>SUM(B7,B10,B13,B20,B22,B25,B29:B31)</f>
        <v>794128</v>
      </c>
      <c r="C6" s="88">
        <f>SUM(C7,C10,C13,C20,C22,C25,C29:C31)</f>
        <v>303817</v>
      </c>
      <c r="D6" s="88">
        <f>SUM(D7,D10,D13,D20,D22,D25,D29:D31)</f>
        <v>314729</v>
      </c>
      <c r="E6" s="88">
        <f>SUM(E7,E10,E13,E20,E22,E25,E29:E31)</f>
        <v>214854</v>
      </c>
      <c r="F6" s="50">
        <f>E6/D6*100</f>
        <v>68.2663497802872</v>
      </c>
      <c r="G6" s="51">
        <f>(E6-B6)/B6*100</f>
        <v>-72.9446638325308</v>
      </c>
    </row>
    <row r="7" s="58" customFormat="1" ht="18" customHeight="1" spans="1:7">
      <c r="A7" s="89" t="s">
        <v>204</v>
      </c>
      <c r="B7" s="90">
        <v>380</v>
      </c>
      <c r="C7" s="91">
        <v>48</v>
      </c>
      <c r="D7" s="91">
        <v>73</v>
      </c>
      <c r="E7" s="91">
        <v>28</v>
      </c>
      <c r="F7" s="50">
        <f t="shared" ref="F7:F33" si="0">E7/D7*100</f>
        <v>38.3561643835616</v>
      </c>
      <c r="G7" s="51">
        <f t="shared" ref="G7:G33" si="1">(E7-B7)/B7*100</f>
        <v>-92.6315789473684</v>
      </c>
    </row>
    <row r="8" s="58" customFormat="1" ht="18" customHeight="1" spans="1:7">
      <c r="A8" s="89" t="s">
        <v>821</v>
      </c>
      <c r="B8" s="90">
        <v>19</v>
      </c>
      <c r="C8" s="91">
        <v>15</v>
      </c>
      <c r="D8" s="91">
        <v>40</v>
      </c>
      <c r="E8" s="91">
        <v>21</v>
      </c>
      <c r="F8" s="50">
        <f t="shared" si="0"/>
        <v>52.5</v>
      </c>
      <c r="G8" s="51">
        <f t="shared" si="1"/>
        <v>10.5263157894737</v>
      </c>
    </row>
    <row r="9" s="58" customFormat="1" ht="18" customHeight="1" spans="1:7">
      <c r="A9" s="89" t="s">
        <v>583</v>
      </c>
      <c r="B9" s="90">
        <v>361</v>
      </c>
      <c r="C9" s="91">
        <v>33</v>
      </c>
      <c r="D9" s="91">
        <v>33</v>
      </c>
      <c r="E9" s="91">
        <v>7</v>
      </c>
      <c r="F9" s="50">
        <f t="shared" si="0"/>
        <v>21.2121212121212</v>
      </c>
      <c r="G9" s="51">
        <f t="shared" si="1"/>
        <v>-98.0609418282548</v>
      </c>
    </row>
    <row r="10" s="58" customFormat="1" ht="18" customHeight="1" spans="1:7">
      <c r="A10" s="89" t="s">
        <v>228</v>
      </c>
      <c r="B10" s="90">
        <v>3760</v>
      </c>
      <c r="C10" s="91">
        <v>2141</v>
      </c>
      <c r="D10" s="91">
        <v>2726</v>
      </c>
      <c r="E10" s="91">
        <v>917</v>
      </c>
      <c r="F10" s="50">
        <f t="shared" si="0"/>
        <v>33.6390315480558</v>
      </c>
      <c r="G10" s="51">
        <f t="shared" si="1"/>
        <v>-75.6117021276596</v>
      </c>
    </row>
    <row r="11" s="58" customFormat="1" ht="18" customHeight="1" spans="1:7">
      <c r="A11" s="89" t="s">
        <v>584</v>
      </c>
      <c r="B11" s="90">
        <v>3525</v>
      </c>
      <c r="C11" s="91">
        <v>2141</v>
      </c>
      <c r="D11" s="91">
        <v>2654</v>
      </c>
      <c r="E11" s="91">
        <v>917</v>
      </c>
      <c r="F11" s="50">
        <f t="shared" si="0"/>
        <v>34.5516201959307</v>
      </c>
      <c r="G11" s="51">
        <f t="shared" si="1"/>
        <v>-73.9858156028369</v>
      </c>
    </row>
    <row r="12" s="58" customFormat="1" ht="18" customHeight="1" spans="1:7">
      <c r="A12" s="89" t="s">
        <v>822</v>
      </c>
      <c r="B12" s="90">
        <v>235</v>
      </c>
      <c r="C12" s="91">
        <v>0</v>
      </c>
      <c r="D12" s="91">
        <v>72</v>
      </c>
      <c r="E12" s="91">
        <v>0</v>
      </c>
      <c r="F12" s="50">
        <f t="shared" si="0"/>
        <v>0</v>
      </c>
      <c r="G12" s="51">
        <f t="shared" si="1"/>
        <v>-100</v>
      </c>
    </row>
    <row r="13" s="58" customFormat="1" ht="18" customHeight="1" spans="1:7">
      <c r="A13" s="89" t="s">
        <v>353</v>
      </c>
      <c r="B13" s="90">
        <v>617820</v>
      </c>
      <c r="C13" s="91">
        <v>265194</v>
      </c>
      <c r="D13" s="91">
        <v>206792</v>
      </c>
      <c r="E13" s="91">
        <v>131605</v>
      </c>
      <c r="F13" s="50">
        <f t="shared" si="0"/>
        <v>63.6412433749855</v>
      </c>
      <c r="G13" s="51">
        <f t="shared" si="1"/>
        <v>-78.6984882328186</v>
      </c>
    </row>
    <row r="14" s="58" customFormat="1" ht="18" customHeight="1" spans="1:7">
      <c r="A14" s="89" t="s">
        <v>585</v>
      </c>
      <c r="B14" s="90">
        <v>482874</v>
      </c>
      <c r="C14" s="91">
        <v>253258</v>
      </c>
      <c r="D14" s="91">
        <v>195918</v>
      </c>
      <c r="E14" s="91">
        <v>123997</v>
      </c>
      <c r="F14" s="50">
        <f t="shared" si="0"/>
        <v>63.2902540858931</v>
      </c>
      <c r="G14" s="51">
        <f t="shared" si="1"/>
        <v>-74.3210444132424</v>
      </c>
    </row>
    <row r="15" s="58" customFormat="1" ht="18" customHeight="1" spans="1:7">
      <c r="A15" s="89" t="s">
        <v>823</v>
      </c>
      <c r="B15" s="90">
        <v>130</v>
      </c>
      <c r="C15" s="91">
        <v>764</v>
      </c>
      <c r="D15" s="91">
        <v>454</v>
      </c>
      <c r="E15" s="91">
        <v>454</v>
      </c>
      <c r="F15" s="50">
        <f t="shared" si="0"/>
        <v>100</v>
      </c>
      <c r="G15" s="51">
        <f t="shared" si="1"/>
        <v>249.230769230769</v>
      </c>
    </row>
    <row r="16" s="58" customFormat="1" ht="18" customHeight="1" spans="1:7">
      <c r="A16" s="89" t="s">
        <v>824</v>
      </c>
      <c r="B16" s="90">
        <v>4584</v>
      </c>
      <c r="C16" s="91">
        <v>1200</v>
      </c>
      <c r="D16" s="91">
        <v>806</v>
      </c>
      <c r="E16" s="91">
        <v>806</v>
      </c>
      <c r="F16" s="50">
        <f t="shared" si="0"/>
        <v>100</v>
      </c>
      <c r="G16" s="51">
        <f t="shared" si="1"/>
        <v>-82.4171029668412</v>
      </c>
    </row>
    <row r="17" s="58" customFormat="1" ht="18" customHeight="1" spans="1:7">
      <c r="A17" s="89" t="s">
        <v>586</v>
      </c>
      <c r="B17" s="90">
        <v>4632</v>
      </c>
      <c r="C17" s="91">
        <v>9972</v>
      </c>
      <c r="D17" s="91">
        <v>9614</v>
      </c>
      <c r="E17" s="91">
        <v>6348</v>
      </c>
      <c r="F17" s="50">
        <f t="shared" si="0"/>
        <v>66.0287081339713</v>
      </c>
      <c r="G17" s="51">
        <f t="shared" si="1"/>
        <v>37.0466321243523</v>
      </c>
    </row>
    <row r="18" s="58" customFormat="1" ht="18" customHeight="1" spans="1:7">
      <c r="A18" s="89" t="s">
        <v>825</v>
      </c>
      <c r="B18" s="90">
        <v>121300</v>
      </c>
      <c r="C18" s="91"/>
      <c r="D18" s="91"/>
      <c r="E18" s="91"/>
      <c r="F18" s="50"/>
      <c r="G18" s="51"/>
    </row>
    <row r="19" s="58" customFormat="1" ht="18" customHeight="1" spans="1:7">
      <c r="A19" s="89" t="s">
        <v>826</v>
      </c>
      <c r="B19" s="90">
        <v>4300</v>
      </c>
      <c r="C19" s="91"/>
      <c r="D19" s="91"/>
      <c r="E19" s="91"/>
      <c r="F19" s="50"/>
      <c r="G19" s="51"/>
    </row>
    <row r="20" s="58" customFormat="1" ht="18" customHeight="1" spans="1:7">
      <c r="A20" s="89" t="s">
        <v>361</v>
      </c>
      <c r="B20" s="90">
        <v>244</v>
      </c>
      <c r="C20" s="91">
        <v>0</v>
      </c>
      <c r="D20" s="91">
        <v>642</v>
      </c>
      <c r="E20" s="91">
        <v>342</v>
      </c>
      <c r="F20" s="50">
        <f t="shared" si="0"/>
        <v>53.2710280373832</v>
      </c>
      <c r="G20" s="51">
        <f t="shared" si="1"/>
        <v>40.1639344262295</v>
      </c>
    </row>
    <row r="21" s="58" customFormat="1" ht="18" customHeight="1" spans="1:7">
      <c r="A21" s="89" t="s">
        <v>587</v>
      </c>
      <c r="B21" s="90">
        <v>244</v>
      </c>
      <c r="C21" s="91">
        <v>0</v>
      </c>
      <c r="D21" s="91">
        <v>642</v>
      </c>
      <c r="E21" s="91">
        <v>342</v>
      </c>
      <c r="F21" s="50">
        <f t="shared" si="0"/>
        <v>53.2710280373832</v>
      </c>
      <c r="G21" s="51">
        <f t="shared" si="1"/>
        <v>40.1639344262295</v>
      </c>
    </row>
    <row r="22" s="58" customFormat="1" ht="18" customHeight="1" spans="1:7">
      <c r="A22" s="89" t="s">
        <v>408</v>
      </c>
      <c r="B22" s="90">
        <v>195</v>
      </c>
      <c r="C22" s="91">
        <v>1000</v>
      </c>
      <c r="D22" s="91">
        <v>380</v>
      </c>
      <c r="E22" s="91">
        <v>380</v>
      </c>
      <c r="F22" s="50">
        <f t="shared" si="0"/>
        <v>100</v>
      </c>
      <c r="G22" s="51">
        <f t="shared" si="1"/>
        <v>94.8717948717949</v>
      </c>
    </row>
    <row r="23" s="58" customFormat="1" ht="18" customHeight="1" spans="1:7">
      <c r="A23" s="89" t="s">
        <v>588</v>
      </c>
      <c r="B23" s="90"/>
      <c r="C23" s="91">
        <v>1000</v>
      </c>
      <c r="D23" s="91">
        <v>0</v>
      </c>
      <c r="E23" s="91">
        <v>0</v>
      </c>
      <c r="F23" s="50"/>
      <c r="G23" s="51"/>
    </row>
    <row r="24" s="58" customFormat="1" ht="18" customHeight="1" spans="1:7">
      <c r="A24" s="89" t="s">
        <v>589</v>
      </c>
      <c r="B24" s="90">
        <v>195</v>
      </c>
      <c r="C24" s="91">
        <v>0</v>
      </c>
      <c r="D24" s="91">
        <v>380</v>
      </c>
      <c r="E24" s="91">
        <v>380</v>
      </c>
      <c r="F24" s="50">
        <f t="shared" si="0"/>
        <v>100</v>
      </c>
      <c r="G24" s="51">
        <f t="shared" si="1"/>
        <v>94.8717948717949</v>
      </c>
    </row>
    <row r="25" s="58" customFormat="1" ht="18" customHeight="1" spans="1:7">
      <c r="A25" s="89" t="s">
        <v>590</v>
      </c>
      <c r="B25" s="90">
        <v>75191</v>
      </c>
      <c r="C25" s="91">
        <v>5873</v>
      </c>
      <c r="D25" s="91">
        <v>63186</v>
      </c>
      <c r="E25" s="91">
        <v>40652</v>
      </c>
      <c r="F25" s="50">
        <f t="shared" si="0"/>
        <v>64.3370366853417</v>
      </c>
      <c r="G25" s="51">
        <f t="shared" si="1"/>
        <v>-45.9350188187416</v>
      </c>
    </row>
    <row r="26" s="58" customFormat="1" ht="18" customHeight="1" spans="1:7">
      <c r="A26" s="89" t="s">
        <v>591</v>
      </c>
      <c r="B26" s="90">
        <v>69000</v>
      </c>
      <c r="C26" s="91">
        <v>0</v>
      </c>
      <c r="D26" s="91">
        <v>58000</v>
      </c>
      <c r="E26" s="91">
        <v>37986</v>
      </c>
      <c r="F26" s="50">
        <f t="shared" si="0"/>
        <v>65.4931034482759</v>
      </c>
      <c r="G26" s="51">
        <f t="shared" si="1"/>
        <v>-44.9478260869565</v>
      </c>
    </row>
    <row r="27" s="58" customFormat="1" ht="18" customHeight="1" spans="1:7">
      <c r="A27" s="89" t="s">
        <v>592</v>
      </c>
      <c r="B27" s="90">
        <v>998</v>
      </c>
      <c r="C27" s="91">
        <v>1050</v>
      </c>
      <c r="D27" s="91">
        <v>697</v>
      </c>
      <c r="E27" s="91">
        <v>683</v>
      </c>
      <c r="F27" s="50">
        <f t="shared" si="0"/>
        <v>97.9913916786227</v>
      </c>
      <c r="G27" s="51">
        <f t="shared" si="1"/>
        <v>-31.563126252505</v>
      </c>
    </row>
    <row r="28" s="58" customFormat="1" ht="18" customHeight="1" spans="1:7">
      <c r="A28" s="89" t="s">
        <v>593</v>
      </c>
      <c r="B28" s="90">
        <v>5193</v>
      </c>
      <c r="C28" s="91">
        <v>4823</v>
      </c>
      <c r="D28" s="91">
        <v>4489</v>
      </c>
      <c r="E28" s="91">
        <v>1983</v>
      </c>
      <c r="F28" s="50">
        <f t="shared" si="0"/>
        <v>44.174649142348</v>
      </c>
      <c r="G28" s="51">
        <f t="shared" si="1"/>
        <v>-61.8139803581745</v>
      </c>
    </row>
    <row r="29" s="58" customFormat="1" ht="18" customHeight="1" spans="1:7">
      <c r="A29" s="89" t="s">
        <v>477</v>
      </c>
      <c r="B29" s="90">
        <v>29054</v>
      </c>
      <c r="C29" s="91">
        <v>29221</v>
      </c>
      <c r="D29" s="91">
        <v>40582</v>
      </c>
      <c r="E29" s="91">
        <v>40582</v>
      </c>
      <c r="F29" s="50">
        <f t="shared" si="0"/>
        <v>100</v>
      </c>
      <c r="G29" s="51">
        <f t="shared" si="1"/>
        <v>39.6778412611</v>
      </c>
    </row>
    <row r="30" s="58" customFormat="1" ht="18" customHeight="1" spans="1:7">
      <c r="A30" s="89" t="s">
        <v>483</v>
      </c>
      <c r="B30" s="90">
        <v>292</v>
      </c>
      <c r="C30" s="91">
        <v>340</v>
      </c>
      <c r="D30" s="91">
        <v>348</v>
      </c>
      <c r="E30" s="91">
        <v>348</v>
      </c>
      <c r="F30" s="50">
        <f t="shared" si="0"/>
        <v>100</v>
      </c>
      <c r="G30" s="51">
        <f t="shared" si="1"/>
        <v>19.1780821917808</v>
      </c>
    </row>
    <row r="31" s="58" customFormat="1" ht="18" customHeight="1" spans="1:7">
      <c r="A31" s="92" t="s">
        <v>594</v>
      </c>
      <c r="B31" s="93">
        <v>67192</v>
      </c>
      <c r="C31" s="93"/>
      <c r="D31" s="93"/>
      <c r="E31" s="93"/>
      <c r="F31" s="50"/>
      <c r="G31" s="51"/>
    </row>
    <row r="32" s="58" customFormat="1" ht="18" customHeight="1" spans="1:7">
      <c r="A32" s="92" t="s">
        <v>595</v>
      </c>
      <c r="B32" s="93">
        <v>56030</v>
      </c>
      <c r="C32" s="93"/>
      <c r="D32" s="93"/>
      <c r="E32" s="93"/>
      <c r="F32" s="50"/>
      <c r="G32" s="51"/>
    </row>
    <row r="33" s="58" customFormat="1" ht="18" customHeight="1" spans="1:7">
      <c r="A33" s="92" t="s">
        <v>596</v>
      </c>
      <c r="B33" s="93">
        <v>11162</v>
      </c>
      <c r="C33" s="93"/>
      <c r="D33" s="93"/>
      <c r="E33" s="93"/>
      <c r="F33" s="50"/>
      <c r="G33" s="51"/>
    </row>
    <row r="34" s="57" customFormat="1" ht="18" customHeight="1" spans="1:7">
      <c r="A34" s="92"/>
      <c r="B34" s="93"/>
      <c r="C34" s="93"/>
      <c r="D34" s="93"/>
      <c r="E34" s="93"/>
      <c r="F34" s="80"/>
      <c r="G34" s="80"/>
    </row>
    <row r="35" ht="18" customHeight="1" spans="1:7">
      <c r="A35" s="94" t="s">
        <v>485</v>
      </c>
      <c r="B35" s="95">
        <v>0</v>
      </c>
      <c r="C35" s="95"/>
      <c r="D35" s="95"/>
      <c r="E35" s="93">
        <v>1362</v>
      </c>
      <c r="F35" s="53"/>
      <c r="G35" s="72"/>
    </row>
    <row r="36" ht="18" customHeight="1" spans="1:7">
      <c r="A36" s="94" t="s">
        <v>597</v>
      </c>
      <c r="B36" s="95">
        <v>110430</v>
      </c>
      <c r="C36" s="95"/>
      <c r="D36" s="95"/>
      <c r="E36" s="93">
        <v>177442</v>
      </c>
      <c r="F36" s="53"/>
      <c r="G36" s="72"/>
    </row>
    <row r="37" ht="18" customHeight="1" spans="1:7">
      <c r="A37" s="94" t="s">
        <v>488</v>
      </c>
      <c r="B37" s="93">
        <v>71553</v>
      </c>
      <c r="C37" s="93"/>
      <c r="D37" s="93"/>
      <c r="E37" s="93">
        <v>339101</v>
      </c>
      <c r="F37" s="53"/>
      <c r="G37" s="72"/>
    </row>
    <row r="38" ht="18" customHeight="1" spans="1:7">
      <c r="A38" s="94" t="s">
        <v>490</v>
      </c>
      <c r="B38" s="96">
        <v>23266</v>
      </c>
      <c r="C38" s="96"/>
      <c r="D38" s="96"/>
      <c r="E38" s="96">
        <v>99875</v>
      </c>
      <c r="F38" s="80"/>
      <c r="G38" s="81"/>
    </row>
    <row r="39" ht="18" customHeight="1" spans="1:7">
      <c r="A39" s="97" t="s">
        <v>491</v>
      </c>
      <c r="B39" s="88">
        <f>SUM(B35:B38,B6)</f>
        <v>999377</v>
      </c>
      <c r="C39" s="88"/>
      <c r="D39" s="88"/>
      <c r="E39" s="88">
        <f>SUM(E35:E38,E6)</f>
        <v>832634</v>
      </c>
      <c r="F39" s="82"/>
      <c r="G39" s="83"/>
    </row>
    <row r="43" spans="5:5">
      <c r="E43" s="58">
        <f>'13'!E25-E39</f>
        <v>0</v>
      </c>
    </row>
  </sheetData>
  <mergeCells count="8">
    <mergeCell ref="A2:G2"/>
    <mergeCell ref="F3:G3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314583333333333" bottom="0.314583333333333" header="0.314583333333333" footer="0.314583333333333"/>
  <pageSetup paperSize="9" scale="85" orientation="landscape" horizontalDpi="600"/>
  <headerFooter alignWithMargins="0">
    <oddFooter>&amp;C&amp;P+58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  <pageSetUpPr fitToPage="1"/>
  </sheetPr>
  <dimension ref="A1:G20"/>
  <sheetViews>
    <sheetView showZeros="0" workbookViewId="0">
      <selection activeCell="I11" sqref="I11"/>
    </sheetView>
  </sheetViews>
  <sheetFormatPr defaultColWidth="9" defaultRowHeight="13.5" outlineLevelCol="6"/>
  <cols>
    <col min="1" max="1" width="44.375" style="58" customWidth="1"/>
    <col min="2" max="2" width="13" style="58" customWidth="1"/>
    <col min="3" max="4" width="11.5" style="58" customWidth="1"/>
    <col min="5" max="5" width="14" style="58" customWidth="1"/>
    <col min="6" max="6" width="17.5" style="58" customWidth="1"/>
    <col min="7" max="7" width="17.625" style="58" customWidth="1"/>
    <col min="8" max="16384" width="9" style="58"/>
  </cols>
  <sheetData>
    <row r="1" ht="22" customHeight="1" spans="1:7">
      <c r="A1" s="36" t="s">
        <v>827</v>
      </c>
      <c r="B1" s="36"/>
      <c r="C1" s="36"/>
      <c r="D1" s="36"/>
      <c r="E1" s="36"/>
      <c r="F1" s="36"/>
      <c r="G1" s="36"/>
    </row>
    <row r="2" s="55" customFormat="1" ht="31" customHeight="1" spans="1:7">
      <c r="A2" s="66" t="s">
        <v>828</v>
      </c>
      <c r="B2" s="66"/>
      <c r="C2" s="66"/>
      <c r="D2" s="66"/>
      <c r="E2" s="66"/>
      <c r="F2" s="66"/>
      <c r="G2" s="66"/>
    </row>
    <row r="3" ht="18" customHeight="1" spans="1:7">
      <c r="A3" s="36"/>
      <c r="B3" s="36"/>
      <c r="C3" s="36"/>
      <c r="D3" s="36"/>
      <c r="E3" s="77"/>
      <c r="F3" s="77"/>
      <c r="G3" s="77" t="s">
        <v>6</v>
      </c>
    </row>
    <row r="4" s="56" customFormat="1" ht="24.95" customHeight="1" spans="1:7">
      <c r="A4" s="39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24.95" customHeight="1" spans="1:7">
      <c r="A5" s="45"/>
      <c r="B5" s="46"/>
      <c r="C5" s="43" t="s">
        <v>13</v>
      </c>
      <c r="D5" s="43" t="s">
        <v>14</v>
      </c>
      <c r="E5" s="43"/>
      <c r="F5" s="47"/>
      <c r="G5" s="47"/>
    </row>
    <row r="6" s="57" customFormat="1" ht="24.95" customHeight="1" spans="1:7">
      <c r="A6" s="78" t="s">
        <v>600</v>
      </c>
      <c r="B6" s="49">
        <f>SUM(B7,B14,B16)</f>
        <v>227612</v>
      </c>
      <c r="C6" s="49">
        <f>SUM(C7,C14,C16)</f>
        <v>318222</v>
      </c>
      <c r="D6" s="49">
        <f>SUM(D7,D14,D16)</f>
        <v>360088</v>
      </c>
      <c r="E6" s="49">
        <f>SUM(E7,E14,E16)</f>
        <v>228733</v>
      </c>
      <c r="F6" s="50">
        <f>E6/D6*100</f>
        <v>63.5214169869587</v>
      </c>
      <c r="G6" s="51">
        <f>(E6-B6)/B6*100</f>
        <v>0.492504788851203</v>
      </c>
    </row>
    <row r="7" s="58" customFormat="1" ht="24.95" customHeight="1" spans="1:7">
      <c r="A7" s="79" t="s">
        <v>601</v>
      </c>
      <c r="B7" s="53">
        <v>33871</v>
      </c>
      <c r="C7" s="53">
        <v>9282</v>
      </c>
      <c r="D7" s="53">
        <v>9782</v>
      </c>
      <c r="E7" s="53">
        <v>2908</v>
      </c>
      <c r="F7" s="50">
        <f t="shared" ref="F7:F16" si="0">E7/D7*100</f>
        <v>29.7280719689225</v>
      </c>
      <c r="G7" s="51">
        <f t="shared" ref="G7:G16" si="1">(E7-B7)/B7*100</f>
        <v>-91.4144843671577</v>
      </c>
    </row>
    <row r="8" s="58" customFormat="1" ht="24.95" customHeight="1" spans="1:7">
      <c r="A8" s="79" t="s">
        <v>602</v>
      </c>
      <c r="B8" s="53"/>
      <c r="C8" s="53">
        <v>10</v>
      </c>
      <c r="D8" s="53">
        <v>10</v>
      </c>
      <c r="E8" s="53">
        <v>10</v>
      </c>
      <c r="F8" s="50">
        <f t="shared" si="0"/>
        <v>100</v>
      </c>
      <c r="G8" s="51"/>
    </row>
    <row r="9" s="58" customFormat="1" ht="24.95" customHeight="1" spans="1:7">
      <c r="A9" s="79" t="s">
        <v>603</v>
      </c>
      <c r="B9" s="53">
        <v>420</v>
      </c>
      <c r="C9" s="53">
        <v>462</v>
      </c>
      <c r="D9" s="53">
        <v>462</v>
      </c>
      <c r="E9" s="53">
        <v>462</v>
      </c>
      <c r="F9" s="50">
        <f t="shared" si="0"/>
        <v>100</v>
      </c>
      <c r="G9" s="51">
        <f t="shared" si="1"/>
        <v>10</v>
      </c>
    </row>
    <row r="10" s="58" customFormat="1" ht="24.95" customHeight="1" spans="1:7">
      <c r="A10" s="79" t="s">
        <v>604</v>
      </c>
      <c r="B10" s="53">
        <v>60</v>
      </c>
      <c r="C10" s="53">
        <v>66</v>
      </c>
      <c r="D10" s="53">
        <v>66</v>
      </c>
      <c r="E10" s="53">
        <v>66</v>
      </c>
      <c r="F10" s="50">
        <f t="shared" si="0"/>
        <v>100</v>
      </c>
      <c r="G10" s="51">
        <f t="shared" si="1"/>
        <v>10</v>
      </c>
    </row>
    <row r="11" s="58" customFormat="1" ht="24.95" customHeight="1" spans="1:7">
      <c r="A11" s="79" t="s">
        <v>606</v>
      </c>
      <c r="B11" s="53">
        <v>10</v>
      </c>
      <c r="C11" s="53"/>
      <c r="D11" s="53"/>
      <c r="E11" s="53"/>
      <c r="F11" s="50"/>
      <c r="G11" s="51"/>
    </row>
    <row r="12" s="58" customFormat="1" ht="24.95" customHeight="1" spans="1:7">
      <c r="A12" s="79" t="s">
        <v>605</v>
      </c>
      <c r="B12" s="53">
        <v>400</v>
      </c>
      <c r="C12" s="53">
        <v>529</v>
      </c>
      <c r="D12" s="53">
        <v>29</v>
      </c>
      <c r="E12" s="53">
        <v>529</v>
      </c>
      <c r="F12" s="50">
        <f t="shared" si="0"/>
        <v>1824.13793103448</v>
      </c>
      <c r="G12" s="51">
        <f t="shared" si="1"/>
        <v>32.25</v>
      </c>
    </row>
    <row r="13" s="58" customFormat="1" ht="24.95" customHeight="1" spans="1:7">
      <c r="A13" s="69" t="s">
        <v>607</v>
      </c>
      <c r="B13" s="53">
        <v>32981</v>
      </c>
      <c r="C13" s="53">
        <v>8215</v>
      </c>
      <c r="D13" s="53">
        <v>9215</v>
      </c>
      <c r="E13" s="53">
        <v>1841</v>
      </c>
      <c r="F13" s="50">
        <f t="shared" si="0"/>
        <v>19.9782962561042</v>
      </c>
      <c r="G13" s="51">
        <f t="shared" si="1"/>
        <v>-94.4179982414117</v>
      </c>
    </row>
    <row r="14" s="58" customFormat="1" ht="24.95" customHeight="1" spans="1:7">
      <c r="A14" s="69" t="s">
        <v>829</v>
      </c>
      <c r="B14" s="53"/>
      <c r="C14" s="53">
        <v>0</v>
      </c>
      <c r="D14" s="53">
        <v>0</v>
      </c>
      <c r="E14" s="53">
        <v>654</v>
      </c>
      <c r="F14" s="50"/>
      <c r="G14" s="51"/>
    </row>
    <row r="15" s="58" customFormat="1" ht="24.95" customHeight="1" spans="1:7">
      <c r="A15" s="69" t="s">
        <v>830</v>
      </c>
      <c r="B15" s="53"/>
      <c r="C15" s="53">
        <v>0</v>
      </c>
      <c r="D15" s="53">
        <v>0</v>
      </c>
      <c r="E15" s="53">
        <v>654</v>
      </c>
      <c r="F15" s="50"/>
      <c r="G15" s="51"/>
    </row>
    <row r="16" s="58" customFormat="1" ht="24.95" customHeight="1" spans="1:7">
      <c r="A16" s="69" t="s">
        <v>608</v>
      </c>
      <c r="B16" s="53">
        <v>193741</v>
      </c>
      <c r="C16" s="53">
        <v>308940</v>
      </c>
      <c r="D16" s="53">
        <v>350306</v>
      </c>
      <c r="E16" s="53">
        <v>225171</v>
      </c>
      <c r="F16" s="50">
        <f t="shared" si="0"/>
        <v>64.2783737646515</v>
      </c>
      <c r="G16" s="51">
        <f t="shared" si="1"/>
        <v>16.2226890539431</v>
      </c>
    </row>
    <row r="17" s="58" customFormat="1" ht="24.95" customHeight="1" spans="1:7">
      <c r="A17" s="69"/>
      <c r="B17" s="53"/>
      <c r="C17" s="53"/>
      <c r="D17" s="53"/>
      <c r="E17" s="53"/>
      <c r="F17" s="53"/>
      <c r="G17" s="72"/>
    </row>
    <row r="18" s="58" customFormat="1" ht="24.95" customHeight="1" spans="1:7">
      <c r="A18" s="69" t="s">
        <v>609</v>
      </c>
      <c r="B18" s="53">
        <v>1024</v>
      </c>
      <c r="C18" s="53"/>
      <c r="D18" s="53"/>
      <c r="E18" s="53">
        <v>4346</v>
      </c>
      <c r="F18" s="53"/>
      <c r="G18" s="72"/>
    </row>
    <row r="19" s="58" customFormat="1" ht="24.95" customHeight="1" spans="1:7">
      <c r="A19" s="69" t="s">
        <v>611</v>
      </c>
      <c r="B19" s="80">
        <v>55790</v>
      </c>
      <c r="C19" s="80"/>
      <c r="D19" s="80"/>
      <c r="E19" s="53">
        <v>110805</v>
      </c>
      <c r="F19" s="80"/>
      <c r="G19" s="81"/>
    </row>
    <row r="20" s="57" customFormat="1" ht="24.95" customHeight="1" spans="1:7">
      <c r="A20" s="74" t="s">
        <v>45</v>
      </c>
      <c r="B20" s="49">
        <f>SUM(B18:B19,B6)</f>
        <v>284426</v>
      </c>
      <c r="C20" s="49"/>
      <c r="D20" s="49"/>
      <c r="E20" s="49">
        <f>SUM(E18:E19,E6)</f>
        <v>343884</v>
      </c>
      <c r="F20" s="82"/>
      <c r="G20" s="83"/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590277777777778" bottom="0.747916666666667" header="0.314583333333333" footer="0.550694444444444"/>
  <pageSetup paperSize="9" scale="95" orientation="landscape" horizontalDpi="600"/>
  <headerFooter alignWithMargins="0">
    <oddFooter>&amp;C&amp;P+60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  <pageSetUpPr fitToPage="1"/>
  </sheetPr>
  <dimension ref="A1:G19"/>
  <sheetViews>
    <sheetView showZeros="0" workbookViewId="0">
      <selection activeCell="I11" sqref="I11"/>
    </sheetView>
  </sheetViews>
  <sheetFormatPr defaultColWidth="9" defaultRowHeight="13.5" outlineLevelCol="6"/>
  <cols>
    <col min="1" max="1" width="41.5" style="58" customWidth="1"/>
    <col min="2" max="2" width="13" style="58" customWidth="1"/>
    <col min="3" max="4" width="11.5" style="58" customWidth="1"/>
    <col min="5" max="5" width="14" style="58" customWidth="1"/>
    <col min="6" max="7" width="17.5" style="58" customWidth="1"/>
    <col min="8" max="16384" width="9" style="58"/>
  </cols>
  <sheetData>
    <row r="1" ht="22" customHeight="1" spans="1:7">
      <c r="A1" s="36" t="s">
        <v>831</v>
      </c>
      <c r="B1" s="36"/>
      <c r="C1" s="36"/>
      <c r="D1" s="36"/>
      <c r="E1" s="36"/>
      <c r="F1" s="36"/>
      <c r="G1" s="36"/>
    </row>
    <row r="2" s="55" customFormat="1" ht="31" customHeight="1" spans="1:7">
      <c r="A2" s="66" t="s">
        <v>832</v>
      </c>
      <c r="B2" s="66"/>
      <c r="C2" s="66"/>
      <c r="D2" s="66"/>
      <c r="E2" s="66"/>
      <c r="F2" s="66"/>
      <c r="G2" s="66"/>
    </row>
    <row r="3" ht="17.1" customHeight="1" spans="1:7">
      <c r="A3" s="36"/>
      <c r="B3" s="67"/>
      <c r="C3" s="67"/>
      <c r="D3" s="67"/>
      <c r="E3" s="67"/>
      <c r="F3" s="67"/>
      <c r="G3" s="67" t="s">
        <v>6</v>
      </c>
    </row>
    <row r="4" s="56" customFormat="1" ht="24.95" customHeight="1" spans="1:7">
      <c r="A4" s="39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24.95" customHeight="1" spans="1:7">
      <c r="A5" s="45"/>
      <c r="B5" s="46"/>
      <c r="C5" s="43" t="s">
        <v>13</v>
      </c>
      <c r="D5" s="43" t="s">
        <v>14</v>
      </c>
      <c r="E5" s="43"/>
      <c r="F5" s="47"/>
      <c r="G5" s="47"/>
    </row>
    <row r="6" s="57" customFormat="1" ht="24.95" customHeight="1" spans="1:7">
      <c r="A6" s="68" t="s">
        <v>614</v>
      </c>
      <c r="B6" s="49">
        <f>SUM(B7,B11,B13)</f>
        <v>82246</v>
      </c>
      <c r="C6" s="49">
        <f>SUM(C7,C11,C13)</f>
        <v>150517</v>
      </c>
      <c r="D6" s="49">
        <f>SUM(D7,D11,D13)</f>
        <v>93760</v>
      </c>
      <c r="E6" s="49">
        <f>SUM(E7,E11,E13)</f>
        <v>93760</v>
      </c>
      <c r="F6" s="50">
        <f>E6/D6*100</f>
        <v>100</v>
      </c>
      <c r="G6" s="51">
        <f>(E6-B6)/B6*100</f>
        <v>13.9994650195754</v>
      </c>
    </row>
    <row r="7" s="58" customFormat="1" ht="24.95" customHeight="1" spans="1:7">
      <c r="A7" s="69" t="s">
        <v>615</v>
      </c>
      <c r="B7" s="53">
        <v>46</v>
      </c>
      <c r="C7" s="53">
        <v>2361</v>
      </c>
      <c r="D7" s="53">
        <v>402</v>
      </c>
      <c r="E7" s="53">
        <v>402</v>
      </c>
      <c r="F7" s="50">
        <f t="shared" ref="F7:F14" si="0">E7/D7*100</f>
        <v>100</v>
      </c>
      <c r="G7" s="51">
        <f t="shared" ref="G7:G14" si="1">(E7-B7)/B7*100</f>
        <v>773.913043478261</v>
      </c>
    </row>
    <row r="8" s="58" customFormat="1" ht="24.95" customHeight="1" spans="1:7">
      <c r="A8" s="69" t="s">
        <v>616</v>
      </c>
      <c r="B8" s="53">
        <v>6</v>
      </c>
      <c r="C8" s="53"/>
      <c r="D8" s="53"/>
      <c r="E8" s="53"/>
      <c r="F8" s="50"/>
      <c r="G8" s="51"/>
    </row>
    <row r="9" s="58" customFormat="1" ht="24.95" customHeight="1" spans="1:7">
      <c r="A9" s="69" t="s">
        <v>617</v>
      </c>
      <c r="B9" s="53">
        <v>40</v>
      </c>
      <c r="C9" s="53">
        <v>0</v>
      </c>
      <c r="D9" s="53">
        <v>388</v>
      </c>
      <c r="E9" s="53">
        <v>388</v>
      </c>
      <c r="F9" s="50">
        <f t="shared" si="0"/>
        <v>100</v>
      </c>
      <c r="G9" s="51">
        <f t="shared" si="1"/>
        <v>870</v>
      </c>
    </row>
    <row r="10" s="58" customFormat="1" ht="24.95" customHeight="1" spans="1:7">
      <c r="A10" s="69" t="s">
        <v>618</v>
      </c>
      <c r="B10" s="53"/>
      <c r="C10" s="53">
        <v>2361</v>
      </c>
      <c r="D10" s="53">
        <v>14</v>
      </c>
      <c r="E10" s="53">
        <v>14</v>
      </c>
      <c r="F10" s="50">
        <f t="shared" si="0"/>
        <v>100</v>
      </c>
      <c r="G10" s="51"/>
    </row>
    <row r="11" s="58" customFormat="1" ht="24.95" customHeight="1" spans="1:7">
      <c r="A11" s="69" t="s">
        <v>833</v>
      </c>
      <c r="B11" s="53">
        <v>39793</v>
      </c>
      <c r="C11" s="53">
        <v>41000</v>
      </c>
      <c r="D11" s="53">
        <v>66785</v>
      </c>
      <c r="E11" s="53">
        <v>66785</v>
      </c>
      <c r="F11" s="50">
        <f t="shared" si="0"/>
        <v>100</v>
      </c>
      <c r="G11" s="51">
        <f t="shared" si="1"/>
        <v>67.8310255572588</v>
      </c>
    </row>
    <row r="12" s="58" customFormat="1" ht="24.95" customHeight="1" spans="1:7">
      <c r="A12" s="70" t="s">
        <v>834</v>
      </c>
      <c r="B12" s="71">
        <v>39793</v>
      </c>
      <c r="C12" s="71">
        <v>41000</v>
      </c>
      <c r="D12" s="71">
        <v>66785</v>
      </c>
      <c r="E12" s="71">
        <v>66785</v>
      </c>
      <c r="F12" s="50">
        <f t="shared" si="0"/>
        <v>100</v>
      </c>
      <c r="G12" s="51">
        <f t="shared" si="1"/>
        <v>67.8310255572588</v>
      </c>
    </row>
    <row r="13" s="58" customFormat="1" ht="24.95" customHeight="1" spans="1:7">
      <c r="A13" s="70" t="s">
        <v>619</v>
      </c>
      <c r="B13" s="71">
        <v>42407</v>
      </c>
      <c r="C13" s="71">
        <v>107156</v>
      </c>
      <c r="D13" s="71">
        <v>26573</v>
      </c>
      <c r="E13" s="71">
        <v>26573</v>
      </c>
      <c r="F13" s="50">
        <f t="shared" si="0"/>
        <v>100</v>
      </c>
      <c r="G13" s="51">
        <f t="shared" si="1"/>
        <v>-37.3381753012474</v>
      </c>
    </row>
    <row r="14" s="58" customFormat="1" ht="24.95" customHeight="1" spans="1:7">
      <c r="A14" s="70" t="s">
        <v>620</v>
      </c>
      <c r="B14" s="71">
        <v>42407</v>
      </c>
      <c r="C14" s="71">
        <v>107156</v>
      </c>
      <c r="D14" s="71">
        <v>26573</v>
      </c>
      <c r="E14" s="71">
        <v>26573</v>
      </c>
      <c r="F14" s="50">
        <f t="shared" si="0"/>
        <v>100</v>
      </c>
      <c r="G14" s="51">
        <f t="shared" si="1"/>
        <v>-37.3381753012474</v>
      </c>
    </row>
    <row r="15" s="58" customFormat="1" ht="24.95" customHeight="1" spans="1:7">
      <c r="A15" s="70"/>
      <c r="B15" s="71"/>
      <c r="C15" s="71"/>
      <c r="D15" s="71"/>
      <c r="E15" s="71"/>
      <c r="F15" s="53"/>
      <c r="G15" s="72"/>
    </row>
    <row r="16" s="58" customFormat="1" ht="24.95" customHeight="1" spans="1:7">
      <c r="A16" s="70" t="s">
        <v>835</v>
      </c>
      <c r="B16" s="53">
        <v>91375</v>
      </c>
      <c r="C16" s="53"/>
      <c r="D16" s="53"/>
      <c r="E16" s="53">
        <v>128019</v>
      </c>
      <c r="F16" s="71"/>
      <c r="G16" s="73"/>
    </row>
    <row r="17" s="58" customFormat="1" ht="24.95" customHeight="1" spans="1:7">
      <c r="A17" s="70" t="s">
        <v>490</v>
      </c>
      <c r="B17" s="53">
        <v>110805</v>
      </c>
      <c r="C17" s="53"/>
      <c r="D17" s="53"/>
      <c r="E17" s="53">
        <v>122105</v>
      </c>
      <c r="F17" s="71"/>
      <c r="G17" s="73"/>
    </row>
    <row r="18" s="57" customFormat="1" ht="24.95" customHeight="1" spans="1:7">
      <c r="A18" s="74" t="s">
        <v>491</v>
      </c>
      <c r="B18" s="49">
        <f>SUM(B16:B17,B6)</f>
        <v>284426</v>
      </c>
      <c r="C18" s="49"/>
      <c r="D18" s="49"/>
      <c r="E18" s="49">
        <f>SUM(E16:E17,E6)</f>
        <v>343884</v>
      </c>
      <c r="F18" s="75"/>
      <c r="G18" s="76"/>
    </row>
    <row r="19" spans="5:5">
      <c r="E19" s="58">
        <f>E18-'15'!E20</f>
        <v>0</v>
      </c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826388888888889"/>
  <pageSetup paperSize="9" scale="97" orientation="landscape" horizontalDpi="600"/>
  <headerFooter alignWithMargins="0">
    <oddFooter>&amp;C&amp;P+61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0"/>
  </sheetPr>
  <dimension ref="A1:G13"/>
  <sheetViews>
    <sheetView showZeros="0" workbookViewId="0">
      <selection activeCell="I11" sqref="I11"/>
    </sheetView>
  </sheetViews>
  <sheetFormatPr defaultColWidth="9" defaultRowHeight="13.5" outlineLevelCol="6"/>
  <cols>
    <col min="1" max="1" width="38.125" style="58" customWidth="1"/>
    <col min="2" max="2" width="13" style="58" customWidth="1"/>
    <col min="3" max="4" width="13.875" style="58" customWidth="1"/>
    <col min="5" max="5" width="14" style="58" customWidth="1"/>
    <col min="6" max="6" width="17.5" style="58" customWidth="1"/>
    <col min="7" max="7" width="15.625" style="58" customWidth="1"/>
    <col min="8" max="16383" width="9" style="58"/>
    <col min="16384" max="16384" width="9" style="59"/>
  </cols>
  <sheetData>
    <row r="1" ht="22" customHeight="1" spans="1:1">
      <c r="A1" s="58" t="s">
        <v>836</v>
      </c>
    </row>
    <row r="2" s="55" customFormat="1" ht="31" customHeight="1" spans="1:7">
      <c r="A2" s="60" t="s">
        <v>837</v>
      </c>
      <c r="B2" s="60"/>
      <c r="C2" s="60"/>
      <c r="D2" s="60"/>
      <c r="E2" s="60"/>
      <c r="F2" s="60"/>
      <c r="G2" s="60"/>
    </row>
    <row r="3" ht="18" customHeight="1" spans="1:7">
      <c r="A3" s="61"/>
      <c r="B3" s="61"/>
      <c r="C3" s="61"/>
      <c r="D3" s="61"/>
      <c r="E3" s="61"/>
      <c r="F3" s="61"/>
      <c r="G3" s="62" t="s">
        <v>6</v>
      </c>
    </row>
    <row r="4" s="56" customFormat="1" ht="24" customHeight="1" spans="1:7">
      <c r="A4" s="63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24" customHeight="1" spans="1:7">
      <c r="A5" s="63"/>
      <c r="B5" s="46"/>
      <c r="C5" s="43" t="s">
        <v>13</v>
      </c>
      <c r="D5" s="43" t="s">
        <v>14</v>
      </c>
      <c r="E5" s="43"/>
      <c r="F5" s="47"/>
      <c r="G5" s="47"/>
    </row>
    <row r="6" s="57" customFormat="1" ht="24" customHeight="1" spans="1:7">
      <c r="A6" s="64" t="s">
        <v>626</v>
      </c>
      <c r="B6" s="49">
        <f>B7+B8+B9+B10+B11+B12+B13</f>
        <v>1128479</v>
      </c>
      <c r="C6" s="49">
        <f>C7+C8+C9+C10+C11+C12+C13</f>
        <v>1036079</v>
      </c>
      <c r="D6" s="49">
        <f>D7+D8+D9+D10+D11+D12+D13</f>
        <v>1036079</v>
      </c>
      <c r="E6" s="49">
        <v>509043</v>
      </c>
      <c r="F6" s="50">
        <f>E6/D6*100</f>
        <v>49.1316781828413</v>
      </c>
      <c r="G6" s="51">
        <f>(E6-B6)/B6*100</f>
        <v>-54.891229699445</v>
      </c>
    </row>
    <row r="7" s="58" customFormat="1" ht="24" customHeight="1" spans="1:7">
      <c r="A7" s="65" t="s">
        <v>627</v>
      </c>
      <c r="B7" s="53">
        <v>641902</v>
      </c>
      <c r="C7" s="8">
        <v>508253</v>
      </c>
      <c r="D7" s="8">
        <v>508253</v>
      </c>
      <c r="E7" s="53"/>
      <c r="F7" s="50">
        <f t="shared" ref="F7:F13" si="0">E7/D7*100</f>
        <v>0</v>
      </c>
      <c r="G7" s="51"/>
    </row>
    <row r="8" ht="24" customHeight="1" spans="1:7">
      <c r="A8" s="65" t="s">
        <v>633</v>
      </c>
      <c r="B8" s="53">
        <v>9428</v>
      </c>
      <c r="C8" s="8">
        <v>12313</v>
      </c>
      <c r="D8" s="8">
        <v>12313</v>
      </c>
      <c r="E8" s="53">
        <v>10869</v>
      </c>
      <c r="F8" s="50">
        <f t="shared" si="0"/>
        <v>88.2725574595955</v>
      </c>
      <c r="G8" s="51">
        <f t="shared" ref="G7:G13" si="1">(E8-B8)/B8*100</f>
        <v>15.2842596521001</v>
      </c>
    </row>
    <row r="9" ht="24" customHeight="1" spans="1:7">
      <c r="A9" s="52" t="s">
        <v>635</v>
      </c>
      <c r="B9" s="53">
        <v>149096</v>
      </c>
      <c r="C9" s="8">
        <v>167203</v>
      </c>
      <c r="D9" s="8">
        <v>167203</v>
      </c>
      <c r="E9" s="53">
        <v>168399</v>
      </c>
      <c r="F9" s="50">
        <f t="shared" si="0"/>
        <v>100.715298170487</v>
      </c>
      <c r="G9" s="51">
        <f t="shared" si="1"/>
        <v>12.9466920641734</v>
      </c>
    </row>
    <row r="10" ht="24" customHeight="1" spans="1:7">
      <c r="A10" s="65" t="s">
        <v>636</v>
      </c>
      <c r="B10" s="53">
        <v>227638</v>
      </c>
      <c r="C10" s="8">
        <v>248827</v>
      </c>
      <c r="D10" s="8">
        <v>248827</v>
      </c>
      <c r="E10" s="53">
        <v>229141</v>
      </c>
      <c r="F10" s="50">
        <f t="shared" si="0"/>
        <v>92.0884791441443</v>
      </c>
      <c r="G10" s="51">
        <f t="shared" si="1"/>
        <v>0.660258832005201</v>
      </c>
    </row>
    <row r="11" ht="24" customHeight="1" spans="1:7">
      <c r="A11" s="65" t="s">
        <v>637</v>
      </c>
      <c r="B11" s="53">
        <v>68275</v>
      </c>
      <c r="C11" s="8">
        <v>61220</v>
      </c>
      <c r="D11" s="8">
        <v>61220</v>
      </c>
      <c r="E11" s="53">
        <v>60937</v>
      </c>
      <c r="F11" s="50">
        <f t="shared" si="0"/>
        <v>99.5377327670696</v>
      </c>
      <c r="G11" s="51">
        <f t="shared" si="1"/>
        <v>-10.7477114610033</v>
      </c>
    </row>
    <row r="12" ht="24" customHeight="1" spans="1:7">
      <c r="A12" s="65" t="s">
        <v>638</v>
      </c>
      <c r="B12" s="53">
        <v>13616</v>
      </c>
      <c r="C12" s="8">
        <v>17708</v>
      </c>
      <c r="D12" s="8">
        <v>17708</v>
      </c>
      <c r="E12" s="53">
        <v>15446</v>
      </c>
      <c r="F12" s="50">
        <f t="shared" si="0"/>
        <v>87.2261124915292</v>
      </c>
      <c r="G12" s="51">
        <f t="shared" si="1"/>
        <v>13.4400705052879</v>
      </c>
    </row>
    <row r="13" ht="24" customHeight="1" spans="1:7">
      <c r="A13" s="65" t="s">
        <v>639</v>
      </c>
      <c r="B13" s="53">
        <v>18524</v>
      </c>
      <c r="C13" s="8">
        <v>20555</v>
      </c>
      <c r="D13" s="8">
        <v>20555</v>
      </c>
      <c r="E13" s="53">
        <v>24251</v>
      </c>
      <c r="F13" s="50">
        <f t="shared" si="0"/>
        <v>117.98102651423</v>
      </c>
      <c r="G13" s="51">
        <f t="shared" si="1"/>
        <v>30.9166486719931</v>
      </c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590277777777778" bottom="0.747916666666667" header="0.314583333333333" footer="0.314583333333333"/>
  <pageSetup paperSize="9" scale="90" orientation="landscape" horizontalDpi="600"/>
  <headerFooter alignWithMargins="0">
    <oddFooter>&amp;C&amp;P+62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0"/>
  </sheetPr>
  <dimension ref="A1:G13"/>
  <sheetViews>
    <sheetView showZeros="0" workbookViewId="0">
      <selection activeCell="I11" sqref="I11"/>
    </sheetView>
  </sheetViews>
  <sheetFormatPr defaultColWidth="9" defaultRowHeight="13.5" outlineLevelCol="6"/>
  <cols>
    <col min="1" max="1" width="36" style="34" customWidth="1"/>
    <col min="2" max="2" width="13" style="34" customWidth="1"/>
    <col min="3" max="4" width="13.875" style="34" customWidth="1"/>
    <col min="5" max="5" width="14" style="34" customWidth="1"/>
    <col min="6" max="6" width="17.5" style="34" customWidth="1"/>
    <col min="7" max="7" width="15.625" style="34" customWidth="1"/>
    <col min="8" max="16384" width="9" style="34"/>
  </cols>
  <sheetData>
    <row r="1" ht="22" customHeight="1" spans="1:1">
      <c r="A1" s="34" t="s">
        <v>838</v>
      </c>
    </row>
    <row r="2" s="31" customFormat="1" ht="31" customHeight="1" spans="1:7">
      <c r="A2" s="35" t="s">
        <v>839</v>
      </c>
      <c r="B2" s="35"/>
      <c r="C2" s="35"/>
      <c r="D2" s="35"/>
      <c r="E2" s="35"/>
      <c r="F2" s="35"/>
      <c r="G2" s="35"/>
    </row>
    <row r="3" ht="17.1" customHeight="1" spans="1:7">
      <c r="A3" s="36"/>
      <c r="B3" s="37"/>
      <c r="C3" s="37"/>
      <c r="D3" s="37"/>
      <c r="E3" s="37"/>
      <c r="F3" s="37"/>
      <c r="G3" s="38" t="s">
        <v>6</v>
      </c>
    </row>
    <row r="4" s="32" customFormat="1" ht="24" customHeight="1" spans="1:7">
      <c r="A4" s="39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32" customFormat="1" ht="24" customHeight="1" spans="1:7">
      <c r="A5" s="45"/>
      <c r="B5" s="46"/>
      <c r="C5" s="43" t="s">
        <v>13</v>
      </c>
      <c r="D5" s="43" t="s">
        <v>14</v>
      </c>
      <c r="E5" s="43"/>
      <c r="F5" s="47"/>
      <c r="G5" s="47"/>
    </row>
    <row r="6" s="33" customFormat="1" ht="24" customHeight="1" spans="1:7">
      <c r="A6" s="48" t="s">
        <v>642</v>
      </c>
      <c r="B6" s="49">
        <f>SUM(B7:B14)</f>
        <v>1201603</v>
      </c>
      <c r="C6" s="49">
        <f>SUM(C7:C14)</f>
        <v>1202451</v>
      </c>
      <c r="D6" s="49">
        <f>SUM(D7:D14)</f>
        <v>1202451</v>
      </c>
      <c r="E6" s="49">
        <v>506086</v>
      </c>
      <c r="F6" s="50">
        <f>E6/D6*100</f>
        <v>42.0878688611844</v>
      </c>
      <c r="G6" s="51">
        <f>(E6-B6)/B6*100</f>
        <v>-57.8824287222985</v>
      </c>
    </row>
    <row r="7" s="34" customFormat="1" ht="24" customHeight="1" spans="1:7">
      <c r="A7" s="52" t="s">
        <v>643</v>
      </c>
      <c r="B7" s="53">
        <v>641767</v>
      </c>
      <c r="C7" s="53">
        <v>665300</v>
      </c>
      <c r="D7" s="53">
        <v>665300</v>
      </c>
      <c r="E7" s="53"/>
      <c r="F7" s="50">
        <f t="shared" ref="F7:F13" si="0">E7/D7*100</f>
        <v>0</v>
      </c>
      <c r="G7" s="51"/>
    </row>
    <row r="8" s="34" customFormat="1" ht="24" customHeight="1" spans="1:7">
      <c r="A8" s="52" t="s">
        <v>649</v>
      </c>
      <c r="B8" s="53">
        <v>7983</v>
      </c>
      <c r="C8" s="53">
        <v>9148</v>
      </c>
      <c r="D8" s="53">
        <v>9148</v>
      </c>
      <c r="E8" s="53">
        <v>8324</v>
      </c>
      <c r="F8" s="50">
        <f t="shared" si="0"/>
        <v>90.9925666812418</v>
      </c>
      <c r="G8" s="51">
        <f t="shared" ref="G7:G13" si="1">(E8-B8)/B8*100</f>
        <v>4.27157710134035</v>
      </c>
    </row>
    <row r="9" s="34" customFormat="1" ht="24" customHeight="1" spans="1:7">
      <c r="A9" s="54" t="s">
        <v>651</v>
      </c>
      <c r="B9" s="53">
        <v>234161</v>
      </c>
      <c r="C9" s="53">
        <v>173528</v>
      </c>
      <c r="D9" s="53">
        <v>173528</v>
      </c>
      <c r="E9" s="53">
        <v>170563</v>
      </c>
      <c r="F9" s="50">
        <f t="shared" si="0"/>
        <v>98.2913420312572</v>
      </c>
      <c r="G9" s="51">
        <f t="shared" si="1"/>
        <v>-27.1599455075781</v>
      </c>
    </row>
    <row r="10" s="34" customFormat="1" ht="24" customHeight="1" spans="1:7">
      <c r="A10" s="52" t="s">
        <v>652</v>
      </c>
      <c r="B10" s="53">
        <v>203142</v>
      </c>
      <c r="C10" s="53">
        <v>246178</v>
      </c>
      <c r="D10" s="53">
        <v>246178</v>
      </c>
      <c r="E10" s="53">
        <v>200880</v>
      </c>
      <c r="F10" s="50">
        <f t="shared" si="0"/>
        <v>81.5994930497445</v>
      </c>
      <c r="G10" s="51">
        <f t="shared" si="1"/>
        <v>-1.1135068080456</v>
      </c>
    </row>
    <row r="11" s="34" customFormat="1" ht="24" customHeight="1" spans="1:7">
      <c r="A11" s="52" t="s">
        <v>654</v>
      </c>
      <c r="B11" s="53">
        <v>45001</v>
      </c>
      <c r="C11" s="53">
        <v>59595</v>
      </c>
      <c r="D11" s="53">
        <v>59595</v>
      </c>
      <c r="E11" s="53">
        <v>56331</v>
      </c>
      <c r="F11" s="50">
        <f t="shared" si="0"/>
        <v>94.5230304555751</v>
      </c>
      <c r="G11" s="51">
        <f t="shared" si="1"/>
        <v>25.1772182840381</v>
      </c>
    </row>
    <row r="12" s="34" customFormat="1" ht="24" customHeight="1" spans="1:7">
      <c r="A12" s="52" t="s">
        <v>656</v>
      </c>
      <c r="B12" s="53">
        <v>9391</v>
      </c>
      <c r="C12" s="53">
        <v>9395</v>
      </c>
      <c r="D12" s="53">
        <v>9395</v>
      </c>
      <c r="E12" s="53">
        <v>10953</v>
      </c>
      <c r="F12" s="50">
        <f t="shared" si="0"/>
        <v>116.583288983502</v>
      </c>
      <c r="G12" s="51">
        <f t="shared" si="1"/>
        <v>16.632946438079</v>
      </c>
    </row>
    <row r="13" s="34" customFormat="1" ht="24" customHeight="1" spans="1:7">
      <c r="A13" s="52" t="s">
        <v>659</v>
      </c>
      <c r="B13" s="53">
        <v>60158</v>
      </c>
      <c r="C13" s="53">
        <v>39307</v>
      </c>
      <c r="D13" s="53">
        <v>39307</v>
      </c>
      <c r="E13" s="53">
        <v>59035</v>
      </c>
      <c r="F13" s="50">
        <f t="shared" si="0"/>
        <v>150.189533670847</v>
      </c>
      <c r="G13" s="51">
        <f t="shared" si="1"/>
        <v>-1.86675088932478</v>
      </c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590277777777778" bottom="0.747916666666667" header="0.314583333333333" footer="0.314583333333333"/>
  <pageSetup paperSize="9" scale="90" orientation="landscape" horizontalDpi="600"/>
  <headerFooter alignWithMargins="0">
    <oddFooter>&amp;C&amp;P+63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60"/>
  </sheetPr>
  <dimension ref="A1:G39"/>
  <sheetViews>
    <sheetView showZeros="0" workbookViewId="0">
      <selection activeCell="I11" sqref="I11"/>
    </sheetView>
  </sheetViews>
  <sheetFormatPr defaultColWidth="9" defaultRowHeight="13.5" outlineLevelCol="6"/>
  <cols>
    <col min="1" max="1" width="38.125" style="58" customWidth="1"/>
    <col min="2" max="2" width="13" style="58" customWidth="1"/>
    <col min="3" max="4" width="11.5" style="58" customWidth="1"/>
    <col min="5" max="5" width="14" style="58" customWidth="1"/>
    <col min="6" max="6" width="15.5" style="58" customWidth="1"/>
    <col min="7" max="7" width="17.625" style="58" customWidth="1"/>
    <col min="8" max="8" width="12.625" style="58"/>
    <col min="9" max="16384" width="9" style="58"/>
  </cols>
  <sheetData>
    <row r="1" ht="22" customHeight="1" spans="1:7">
      <c r="A1" s="84" t="s">
        <v>4</v>
      </c>
      <c r="B1" s="116"/>
      <c r="C1" s="116"/>
      <c r="D1" s="116"/>
      <c r="E1" s="116"/>
      <c r="F1" s="116"/>
      <c r="G1" s="116"/>
    </row>
    <row r="2" s="55" customFormat="1" ht="31" customHeight="1" spans="1:7">
      <c r="A2" s="85" t="s">
        <v>5</v>
      </c>
      <c r="B2" s="85"/>
      <c r="C2" s="85"/>
      <c r="D2" s="85"/>
      <c r="E2" s="85"/>
      <c r="F2" s="85"/>
      <c r="G2" s="85"/>
    </row>
    <row r="3" spans="1:7">
      <c r="A3" s="84"/>
      <c r="B3" s="84"/>
      <c r="C3" s="84"/>
      <c r="D3" s="84"/>
      <c r="E3" s="84"/>
      <c r="F3" s="117" t="s">
        <v>6</v>
      </c>
      <c r="G3" s="117"/>
    </row>
    <row r="4" s="56" customFormat="1" ht="14.1" customHeight="1" spans="1:7">
      <c r="A4" s="43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14.1" customHeight="1" spans="1:7">
      <c r="A5" s="43"/>
      <c r="B5" s="46"/>
      <c r="C5" s="43" t="s">
        <v>13</v>
      </c>
      <c r="D5" s="43" t="s">
        <v>14</v>
      </c>
      <c r="E5" s="43"/>
      <c r="F5" s="47"/>
      <c r="G5" s="47"/>
    </row>
    <row r="6" s="57" customFormat="1" ht="14.1" customHeight="1" spans="1:7">
      <c r="A6" s="78" t="s">
        <v>15</v>
      </c>
      <c r="B6" s="118">
        <f>SUM(B7,B22)</f>
        <v>399984</v>
      </c>
      <c r="C6" s="118">
        <f>SUM(C7,C22)</f>
        <v>424000</v>
      </c>
      <c r="D6" s="118">
        <f>SUM(D7,D22)</f>
        <v>424000</v>
      </c>
      <c r="E6" s="118">
        <f>SUM(E7,E22)</f>
        <v>487874</v>
      </c>
      <c r="F6" s="50">
        <f>E6/D6*100</f>
        <v>115.064622641509</v>
      </c>
      <c r="G6" s="51">
        <f>(E6-B6)/B6*100</f>
        <v>21.9733789351574</v>
      </c>
    </row>
    <row r="7" s="58" customFormat="1" ht="14.1" customHeight="1" spans="1:7">
      <c r="A7" s="79" t="s">
        <v>16</v>
      </c>
      <c r="B7" s="125">
        <f>SUM(B8:B21)</f>
        <v>299735</v>
      </c>
      <c r="C7" s="125">
        <f>SUM(C8:C21)</f>
        <v>317000</v>
      </c>
      <c r="D7" s="125">
        <f>SUM(D8:D21)</f>
        <v>317000</v>
      </c>
      <c r="E7" s="125">
        <f>SUM(E8:E21)</f>
        <v>352501</v>
      </c>
      <c r="F7" s="50">
        <f t="shared" ref="F7:F29" si="0">E7/D7*100</f>
        <v>111.19905362776</v>
      </c>
      <c r="G7" s="51">
        <f t="shared" ref="G7:G29" si="1">(E7-B7)/B7*100</f>
        <v>17.6042170584016</v>
      </c>
    </row>
    <row r="8" s="58" customFormat="1" ht="14.1" customHeight="1" spans="1:7">
      <c r="A8" s="111" t="s">
        <v>17</v>
      </c>
      <c r="B8" s="125">
        <v>138112</v>
      </c>
      <c r="C8" s="125">
        <v>146400</v>
      </c>
      <c r="D8" s="125">
        <v>146400</v>
      </c>
      <c r="E8" s="125">
        <v>166460</v>
      </c>
      <c r="F8" s="50">
        <f t="shared" si="0"/>
        <v>113.70218579235</v>
      </c>
      <c r="G8" s="51">
        <f t="shared" si="1"/>
        <v>20.5253707136237</v>
      </c>
    </row>
    <row r="9" s="58" customFormat="1" ht="14.1" customHeight="1" spans="1:7">
      <c r="A9" s="111" t="s">
        <v>18</v>
      </c>
      <c r="B9" s="125">
        <v>9821</v>
      </c>
      <c r="C9" s="125">
        <v>15000</v>
      </c>
      <c r="D9" s="125">
        <v>15000</v>
      </c>
      <c r="E9" s="125">
        <v>9711</v>
      </c>
      <c r="F9" s="50">
        <f t="shared" si="0"/>
        <v>64.74</v>
      </c>
      <c r="G9" s="51">
        <f t="shared" si="1"/>
        <v>-1.12004887485999</v>
      </c>
    </row>
    <row r="10" s="58" customFormat="1" ht="14.1" customHeight="1" spans="1:7">
      <c r="A10" s="111" t="s">
        <v>19</v>
      </c>
      <c r="B10" s="125">
        <v>5954</v>
      </c>
      <c r="C10" s="125">
        <v>7000</v>
      </c>
      <c r="D10" s="125">
        <v>7000</v>
      </c>
      <c r="E10" s="125">
        <v>5296</v>
      </c>
      <c r="F10" s="50">
        <f t="shared" si="0"/>
        <v>75.6571428571429</v>
      </c>
      <c r="G10" s="51">
        <f t="shared" si="1"/>
        <v>-11.0513940208263</v>
      </c>
    </row>
    <row r="11" s="58" customFormat="1" ht="14.1" customHeight="1" spans="1:7">
      <c r="A11" s="111" t="s">
        <v>20</v>
      </c>
      <c r="B11" s="125">
        <v>57471</v>
      </c>
      <c r="C11" s="125">
        <v>60000</v>
      </c>
      <c r="D11" s="125">
        <v>60000</v>
      </c>
      <c r="E11" s="125">
        <v>72798</v>
      </c>
      <c r="F11" s="50">
        <f t="shared" si="0"/>
        <v>121.33</v>
      </c>
      <c r="G11" s="51">
        <f t="shared" si="1"/>
        <v>26.6691026778723</v>
      </c>
    </row>
    <row r="12" s="58" customFormat="1" ht="14.1" customHeight="1" spans="1:7">
      <c r="A12" s="111" t="s">
        <v>21</v>
      </c>
      <c r="B12" s="125">
        <v>31378</v>
      </c>
      <c r="C12" s="125">
        <v>33000</v>
      </c>
      <c r="D12" s="125">
        <v>33000</v>
      </c>
      <c r="E12" s="125">
        <v>33299</v>
      </c>
      <c r="F12" s="50">
        <f t="shared" si="0"/>
        <v>100.906060606061</v>
      </c>
      <c r="G12" s="51">
        <f t="shared" si="1"/>
        <v>6.12212378099305</v>
      </c>
    </row>
    <row r="13" s="58" customFormat="1" ht="14.1" customHeight="1" spans="1:7">
      <c r="A13" s="111" t="s">
        <v>22</v>
      </c>
      <c r="B13" s="125">
        <v>7500</v>
      </c>
      <c r="C13" s="125">
        <v>7200</v>
      </c>
      <c r="D13" s="125">
        <v>7200</v>
      </c>
      <c r="E13" s="125">
        <v>7875</v>
      </c>
      <c r="F13" s="50">
        <f t="shared" si="0"/>
        <v>109.375</v>
      </c>
      <c r="G13" s="51">
        <f t="shared" si="1"/>
        <v>5</v>
      </c>
    </row>
    <row r="14" s="58" customFormat="1" ht="14.1" customHeight="1" spans="1:7">
      <c r="A14" s="111" t="s">
        <v>23</v>
      </c>
      <c r="B14" s="125">
        <v>4387</v>
      </c>
      <c r="C14" s="125">
        <v>4500</v>
      </c>
      <c r="D14" s="125">
        <v>4500</v>
      </c>
      <c r="E14" s="125">
        <v>4021</v>
      </c>
      <c r="F14" s="50">
        <f t="shared" si="0"/>
        <v>89.3555555555556</v>
      </c>
      <c r="G14" s="51">
        <f t="shared" si="1"/>
        <v>-8.34283109186232</v>
      </c>
    </row>
    <row r="15" s="58" customFormat="1" ht="14.1" customHeight="1" spans="1:7">
      <c r="A15" s="111" t="s">
        <v>24</v>
      </c>
      <c r="B15" s="125">
        <v>41890</v>
      </c>
      <c r="C15" s="125">
        <v>41000</v>
      </c>
      <c r="D15" s="125">
        <v>41000</v>
      </c>
      <c r="E15" s="125">
        <v>47604</v>
      </c>
      <c r="F15" s="50">
        <f t="shared" si="0"/>
        <v>116.107317073171</v>
      </c>
      <c r="G15" s="51">
        <f t="shared" si="1"/>
        <v>13.640486989735</v>
      </c>
    </row>
    <row r="16" s="58" customFormat="1" ht="14.1" customHeight="1" spans="1:7">
      <c r="A16" s="111" t="s">
        <v>25</v>
      </c>
      <c r="B16" s="125">
        <v>3</v>
      </c>
      <c r="C16" s="125"/>
      <c r="D16" s="125"/>
      <c r="E16" s="125">
        <v>3</v>
      </c>
      <c r="F16" s="50"/>
      <c r="G16" s="51">
        <f t="shared" si="1"/>
        <v>0</v>
      </c>
    </row>
    <row r="17" s="58" customFormat="1" ht="14.1" customHeight="1" spans="1:7">
      <c r="A17" s="111" t="s">
        <v>26</v>
      </c>
      <c r="B17" s="125">
        <v>2610</v>
      </c>
      <c r="C17" s="125">
        <v>2500</v>
      </c>
      <c r="D17" s="125">
        <v>2500</v>
      </c>
      <c r="E17" s="125">
        <v>4300</v>
      </c>
      <c r="F17" s="50">
        <f t="shared" si="0"/>
        <v>172</v>
      </c>
      <c r="G17" s="51">
        <f t="shared" si="1"/>
        <v>64.7509578544061</v>
      </c>
    </row>
    <row r="18" s="58" customFormat="1" ht="14.1" customHeight="1" spans="1:7">
      <c r="A18" s="111" t="s">
        <v>27</v>
      </c>
      <c r="B18" s="125">
        <v>0</v>
      </c>
      <c r="C18" s="125"/>
      <c r="D18" s="125"/>
      <c r="E18" s="125">
        <v>370</v>
      </c>
      <c r="F18" s="50"/>
      <c r="G18" s="51"/>
    </row>
    <row r="19" s="58" customFormat="1" ht="14.1" customHeight="1" spans="1:7">
      <c r="A19" s="79" t="s">
        <v>28</v>
      </c>
      <c r="B19" s="125">
        <v>255</v>
      </c>
      <c r="C19" s="125"/>
      <c r="D19" s="125"/>
      <c r="E19" s="125">
        <v>83</v>
      </c>
      <c r="F19" s="50"/>
      <c r="G19" s="51">
        <f t="shared" si="1"/>
        <v>-67.4509803921569</v>
      </c>
    </row>
    <row r="20" s="58" customFormat="1" ht="14.1" customHeight="1" spans="1:7">
      <c r="A20" s="79" t="s">
        <v>29</v>
      </c>
      <c r="B20" s="125">
        <v>354</v>
      </c>
      <c r="C20" s="125">
        <v>400</v>
      </c>
      <c r="D20" s="125">
        <v>400</v>
      </c>
      <c r="E20" s="125">
        <v>566</v>
      </c>
      <c r="F20" s="50">
        <f t="shared" si="0"/>
        <v>141.5</v>
      </c>
      <c r="G20" s="51">
        <f t="shared" si="1"/>
        <v>59.8870056497175</v>
      </c>
    </row>
    <row r="21" s="58" customFormat="1" ht="14.1" customHeight="1" spans="1:7">
      <c r="A21" s="79" t="s">
        <v>30</v>
      </c>
      <c r="B21" s="125">
        <v>0</v>
      </c>
      <c r="C21" s="125"/>
      <c r="D21" s="125"/>
      <c r="E21" s="125">
        <v>115</v>
      </c>
      <c r="F21" s="50"/>
      <c r="G21" s="51"/>
    </row>
    <row r="22" s="58" customFormat="1" ht="14.1" customHeight="1" spans="1:7">
      <c r="A22" s="111" t="s">
        <v>31</v>
      </c>
      <c r="B22" s="125">
        <f>SUM(B23:B29)</f>
        <v>100249</v>
      </c>
      <c r="C22" s="125">
        <f>SUM(C23:C29)</f>
        <v>107000</v>
      </c>
      <c r="D22" s="125">
        <f>SUM(D23:D29)</f>
        <v>107000</v>
      </c>
      <c r="E22" s="125">
        <f>SUM(E23:E29)</f>
        <v>135373</v>
      </c>
      <c r="F22" s="50">
        <f t="shared" si="0"/>
        <v>126.516822429907</v>
      </c>
      <c r="G22" s="51">
        <f t="shared" si="1"/>
        <v>35.0367584714062</v>
      </c>
    </row>
    <row r="23" s="58" customFormat="1" ht="14.1" customHeight="1" spans="1:7">
      <c r="A23" s="79" t="s">
        <v>32</v>
      </c>
      <c r="B23" s="125">
        <v>27252</v>
      </c>
      <c r="C23" s="125">
        <v>35000</v>
      </c>
      <c r="D23" s="125">
        <v>35000</v>
      </c>
      <c r="E23" s="125">
        <v>35267</v>
      </c>
      <c r="F23" s="50">
        <f t="shared" si="0"/>
        <v>100.762857142857</v>
      </c>
      <c r="G23" s="51">
        <f t="shared" si="1"/>
        <v>29.4106854542786</v>
      </c>
    </row>
    <row r="24" s="58" customFormat="1" ht="14.1" customHeight="1" spans="1:7">
      <c r="A24" s="111" t="s">
        <v>33</v>
      </c>
      <c r="B24" s="125">
        <v>16230</v>
      </c>
      <c r="C24" s="125">
        <v>10000</v>
      </c>
      <c r="D24" s="125">
        <v>10000</v>
      </c>
      <c r="E24" s="125">
        <v>52185</v>
      </c>
      <c r="F24" s="50">
        <f t="shared" si="0"/>
        <v>521.85</v>
      </c>
      <c r="G24" s="51">
        <f t="shared" si="1"/>
        <v>221.534195933457</v>
      </c>
    </row>
    <row r="25" s="58" customFormat="1" ht="14.1" customHeight="1" spans="1:7">
      <c r="A25" s="111" t="s">
        <v>34</v>
      </c>
      <c r="B25" s="125">
        <v>21765</v>
      </c>
      <c r="C25" s="125">
        <v>25500</v>
      </c>
      <c r="D25" s="125">
        <v>25500</v>
      </c>
      <c r="E25" s="125">
        <v>22895</v>
      </c>
      <c r="F25" s="50">
        <f t="shared" si="0"/>
        <v>89.7843137254902</v>
      </c>
      <c r="G25" s="51">
        <f t="shared" si="1"/>
        <v>5.19182173213875</v>
      </c>
    </row>
    <row r="26" s="58" customFormat="1" ht="14.1" customHeight="1" spans="1:7">
      <c r="A26" s="111" t="s">
        <v>35</v>
      </c>
      <c r="B26" s="125">
        <v>3675</v>
      </c>
      <c r="C26" s="125">
        <v>3600</v>
      </c>
      <c r="D26" s="125">
        <v>3600</v>
      </c>
      <c r="E26" s="125">
        <v>4388</v>
      </c>
      <c r="F26" s="50">
        <f t="shared" si="0"/>
        <v>121.888888888889</v>
      </c>
      <c r="G26" s="51">
        <f t="shared" si="1"/>
        <v>19.4013605442177</v>
      </c>
    </row>
    <row r="27" s="58" customFormat="1" ht="14.1" customHeight="1" spans="1:7">
      <c r="A27" s="111" t="s">
        <v>36</v>
      </c>
      <c r="B27" s="125">
        <v>1276</v>
      </c>
      <c r="C27" s="125">
        <v>1000</v>
      </c>
      <c r="D27" s="125">
        <v>1000</v>
      </c>
      <c r="E27" s="125">
        <v>252</v>
      </c>
      <c r="F27" s="50">
        <f t="shared" si="0"/>
        <v>25.2</v>
      </c>
      <c r="G27" s="51">
        <f t="shared" si="1"/>
        <v>-80.2507836990596</v>
      </c>
    </row>
    <row r="28" s="58" customFormat="1" ht="14.1" customHeight="1" spans="1:7">
      <c r="A28" s="111" t="s">
        <v>37</v>
      </c>
      <c r="B28" s="125">
        <v>29803</v>
      </c>
      <c r="C28" s="125">
        <v>31600</v>
      </c>
      <c r="D28" s="125">
        <v>31600</v>
      </c>
      <c r="E28" s="125">
        <v>20385</v>
      </c>
      <c r="F28" s="50">
        <f t="shared" si="0"/>
        <v>64.5094936708861</v>
      </c>
      <c r="G28" s="51">
        <f t="shared" si="1"/>
        <v>-31.6008455524612</v>
      </c>
    </row>
    <row r="29" s="58" customFormat="1" ht="14.1" customHeight="1" spans="1:7">
      <c r="A29" s="111" t="s">
        <v>38</v>
      </c>
      <c r="B29" s="125">
        <v>248</v>
      </c>
      <c r="C29" s="125">
        <v>300</v>
      </c>
      <c r="D29" s="125">
        <v>300</v>
      </c>
      <c r="E29" s="125">
        <v>1</v>
      </c>
      <c r="F29" s="50">
        <f t="shared" si="0"/>
        <v>0.333333333333333</v>
      </c>
      <c r="G29" s="51">
        <f t="shared" si="1"/>
        <v>-99.5967741935484</v>
      </c>
    </row>
    <row r="30" s="58" customFormat="1" ht="14.1" customHeight="1" spans="1:7">
      <c r="A30" s="111"/>
      <c r="B30" s="125"/>
      <c r="C30" s="125"/>
      <c r="D30" s="125"/>
      <c r="E30" s="125"/>
      <c r="F30" s="53"/>
      <c r="G30" s="72"/>
    </row>
    <row r="31" s="58" customFormat="1" ht="14.1" customHeight="1" spans="1:7">
      <c r="A31" s="111" t="s">
        <v>39</v>
      </c>
      <c r="B31" s="8">
        <v>871242</v>
      </c>
      <c r="C31" s="8"/>
      <c r="D31" s="8"/>
      <c r="E31" s="125">
        <v>639848</v>
      </c>
      <c r="F31" s="8"/>
      <c r="G31" s="8"/>
    </row>
    <row r="32" s="58" customFormat="1" ht="14.1" customHeight="1" spans="1:7">
      <c r="A32" s="111" t="s">
        <v>40</v>
      </c>
      <c r="B32" s="8">
        <v>327866</v>
      </c>
      <c r="C32" s="8"/>
      <c r="D32" s="8"/>
      <c r="E32" s="125">
        <v>297049</v>
      </c>
      <c r="F32" s="8"/>
      <c r="G32" s="8"/>
    </row>
    <row r="33" s="58" customFormat="1" ht="14.1" customHeight="1" spans="1:7">
      <c r="A33" s="111" t="s">
        <v>41</v>
      </c>
      <c r="B33" s="8">
        <v>46045</v>
      </c>
      <c r="C33" s="8"/>
      <c r="D33" s="8"/>
      <c r="E33" s="125">
        <v>56802</v>
      </c>
      <c r="F33" s="8"/>
      <c r="G33" s="8"/>
    </row>
    <row r="34" s="58" customFormat="1" ht="14.1" customHeight="1" spans="1:7">
      <c r="A34" s="111" t="s">
        <v>42</v>
      </c>
      <c r="B34" s="8">
        <v>206592</v>
      </c>
      <c r="C34" s="8"/>
      <c r="D34" s="8"/>
      <c r="E34" s="125">
        <v>99849</v>
      </c>
      <c r="F34" s="8"/>
      <c r="G34" s="8"/>
    </row>
    <row r="35" s="58" customFormat="1" ht="14.1" customHeight="1" spans="1:7">
      <c r="A35" s="111" t="s">
        <v>43</v>
      </c>
      <c r="B35" s="8"/>
      <c r="C35" s="8"/>
      <c r="D35" s="8"/>
      <c r="E35" s="125">
        <v>7000</v>
      </c>
      <c r="F35" s="8"/>
      <c r="G35" s="8"/>
    </row>
    <row r="36" s="58" customFormat="1" ht="14.1" customHeight="1" spans="1:7">
      <c r="A36" s="111" t="s">
        <v>44</v>
      </c>
      <c r="B36" s="8">
        <v>765980</v>
      </c>
      <c r="C36" s="8"/>
      <c r="D36" s="8"/>
      <c r="E36" s="125">
        <v>1803832</v>
      </c>
      <c r="F36" s="8"/>
      <c r="G36" s="8"/>
    </row>
    <row r="37" s="58" customFormat="1" ht="14.1" customHeight="1" spans="1:7">
      <c r="A37" s="112" t="s">
        <v>45</v>
      </c>
      <c r="B37" s="118">
        <f>SUM(B31:B36,B6)</f>
        <v>2617709</v>
      </c>
      <c r="C37" s="114"/>
      <c r="D37" s="114"/>
      <c r="E37" s="118">
        <f>SUM(E31:E36,E6)</f>
        <v>3392254</v>
      </c>
      <c r="F37" s="114"/>
      <c r="G37" s="114"/>
    </row>
    <row r="38" s="57" customFormat="1" ht="14.1" customHeight="1" spans="1:7">
      <c r="A38" s="58"/>
      <c r="B38" s="58"/>
      <c r="C38" s="58"/>
      <c r="D38" s="58"/>
      <c r="E38" s="126"/>
      <c r="F38" s="58"/>
      <c r="G38" s="58"/>
    </row>
    <row r="39" ht="14.1" customHeight="1"/>
  </sheetData>
  <mergeCells count="8">
    <mergeCell ref="A2:G2"/>
    <mergeCell ref="F3:G3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354166666666667" bottom="0.472222222222222" header="0.275" footer="0.275"/>
  <pageSetup paperSize="9" scale="97" orientation="landscape" horizontalDpi="600"/>
  <headerFooter alignWithMargins="0">
    <oddFooter>&amp;C1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1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10" sqref="A10"/>
    </sheetView>
  </sheetViews>
  <sheetFormatPr defaultColWidth="9" defaultRowHeight="13.5"/>
  <cols>
    <col min="1" max="1" width="62.25" style="12" customWidth="1"/>
    <col min="2" max="5" width="12.25" style="17" customWidth="1"/>
    <col min="6" max="16366" width="9" style="12"/>
    <col min="16367" max="16384" width="9" style="18"/>
  </cols>
  <sheetData>
    <row r="1" spans="1:1">
      <c r="A1" s="12" t="s">
        <v>840</v>
      </c>
    </row>
    <row r="2" ht="22.5" spans="1:5">
      <c r="A2" s="19" t="s">
        <v>841</v>
      </c>
      <c r="B2" s="19"/>
      <c r="C2" s="19"/>
      <c r="D2" s="19"/>
      <c r="E2" s="19"/>
    </row>
    <row r="3" s="12" customFormat="1" spans="2:5">
      <c r="B3" s="17"/>
      <c r="C3" s="17"/>
      <c r="D3" s="17"/>
      <c r="E3" s="17" t="s">
        <v>6</v>
      </c>
    </row>
    <row r="4" s="13" customFormat="1" ht="27" customHeight="1" spans="1:5">
      <c r="A4" s="5" t="s">
        <v>494</v>
      </c>
      <c r="B4" s="20" t="s">
        <v>842</v>
      </c>
      <c r="C4" s="20" t="s">
        <v>843</v>
      </c>
      <c r="D4" s="20" t="s">
        <v>844</v>
      </c>
      <c r="E4" s="20" t="s">
        <v>845</v>
      </c>
    </row>
    <row r="5" s="13" customFormat="1" spans="1:5">
      <c r="A5" s="5" t="s">
        <v>846</v>
      </c>
      <c r="B5" s="20">
        <f>SUM(B6,B12,B36)</f>
        <v>639628</v>
      </c>
      <c r="C5" s="20">
        <f>SUM(C6,C12,C36)</f>
        <v>181058</v>
      </c>
      <c r="D5" s="20">
        <f>SUM(D6,D12,D36)</f>
        <v>446706</v>
      </c>
      <c r="E5" s="20">
        <f>SUM(E6,E12,E36)</f>
        <v>11864</v>
      </c>
    </row>
    <row r="6" s="14" customFormat="1" spans="1:16384">
      <c r="A6" s="21" t="s">
        <v>847</v>
      </c>
      <c r="B6" s="22">
        <v>-18602</v>
      </c>
      <c r="C6" s="22">
        <f>SUM(C7,C8,C9,C11,C10)</f>
        <v>-56144</v>
      </c>
      <c r="D6" s="23">
        <v>37542</v>
      </c>
      <c r="E6" s="2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13" customFormat="1" spans="1:5">
      <c r="A7" s="8" t="s">
        <v>848</v>
      </c>
      <c r="B7" s="22">
        <v>22451</v>
      </c>
      <c r="C7" s="24">
        <v>8841</v>
      </c>
      <c r="D7" s="23">
        <v>13610</v>
      </c>
      <c r="E7" s="20"/>
    </row>
    <row r="8" s="13" customFormat="1" spans="1:5">
      <c r="A8" s="8" t="s">
        <v>849</v>
      </c>
      <c r="B8" s="22">
        <v>3242</v>
      </c>
      <c r="C8" s="24">
        <v>2446</v>
      </c>
      <c r="D8" s="23">
        <v>796</v>
      </c>
      <c r="E8" s="20"/>
    </row>
    <row r="9" s="13" customFormat="1" spans="1:5">
      <c r="A9" s="8" t="s">
        <v>850</v>
      </c>
      <c r="B9" s="22">
        <v>12499</v>
      </c>
      <c r="C9" s="24">
        <v>6077</v>
      </c>
      <c r="D9" s="23">
        <v>6422</v>
      </c>
      <c r="E9" s="20"/>
    </row>
    <row r="10" s="13" customFormat="1" spans="1:5">
      <c r="A10" s="8" t="s">
        <v>851</v>
      </c>
      <c r="B10" s="22">
        <v>-59557</v>
      </c>
      <c r="C10" s="24">
        <v>-73978</v>
      </c>
      <c r="D10" s="23">
        <v>14421</v>
      </c>
      <c r="E10" s="20"/>
    </row>
    <row r="11" s="13" customFormat="1" spans="1:5">
      <c r="A11" s="9" t="s">
        <v>852</v>
      </c>
      <c r="B11" s="22">
        <v>2763</v>
      </c>
      <c r="C11" s="25">
        <f>2763-372-217-1704</f>
        <v>470</v>
      </c>
      <c r="D11" s="23">
        <v>2293</v>
      </c>
      <c r="E11" s="20"/>
    </row>
    <row r="12" s="15" customFormat="1" spans="1:16384">
      <c r="A12" s="21" t="s">
        <v>853</v>
      </c>
      <c r="B12" s="23">
        <v>549452</v>
      </c>
      <c r="C12" s="23">
        <v>226361</v>
      </c>
      <c r="D12" s="23">
        <v>323091</v>
      </c>
      <c r="E12" s="23">
        <v>0</v>
      </c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  <row r="13" s="12" customFormat="1" spans="1:5">
      <c r="A13" s="26" t="s">
        <v>549</v>
      </c>
      <c r="B13" s="27">
        <v>153344</v>
      </c>
      <c r="C13" s="27">
        <v>29747</v>
      </c>
      <c r="D13" s="27">
        <v>123597</v>
      </c>
      <c r="E13" s="23">
        <v>0</v>
      </c>
    </row>
    <row r="14" s="12" customFormat="1" spans="1:5">
      <c r="A14" s="26" t="s">
        <v>854</v>
      </c>
      <c r="B14" s="27">
        <v>21164</v>
      </c>
      <c r="C14" s="27">
        <v>0</v>
      </c>
      <c r="D14" s="27">
        <v>21164</v>
      </c>
      <c r="E14" s="23">
        <v>0</v>
      </c>
    </row>
    <row r="15" s="16" customFormat="1" spans="1:16384">
      <c r="A15" s="26" t="s">
        <v>550</v>
      </c>
      <c r="B15" s="28">
        <v>61047</v>
      </c>
      <c r="C15" s="28">
        <v>47983</v>
      </c>
      <c r="D15" s="28">
        <v>13064</v>
      </c>
      <c r="E15" s="23">
        <v>0</v>
      </c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="12" customFormat="1" spans="1:5">
      <c r="A16" s="26" t="s">
        <v>855</v>
      </c>
      <c r="B16" s="27">
        <v>7276</v>
      </c>
      <c r="C16" s="27">
        <v>0</v>
      </c>
      <c r="D16" s="27">
        <v>7276</v>
      </c>
      <c r="E16" s="23">
        <v>0</v>
      </c>
    </row>
    <row r="17" s="12" customFormat="1" spans="1:5">
      <c r="A17" s="26" t="s">
        <v>856</v>
      </c>
      <c r="B17" s="27">
        <v>31723</v>
      </c>
      <c r="C17" s="27">
        <v>25801</v>
      </c>
      <c r="D17" s="27">
        <v>5922</v>
      </c>
      <c r="E17" s="23">
        <v>0</v>
      </c>
    </row>
    <row r="18" s="12" customFormat="1" spans="1:5">
      <c r="A18" s="26" t="s">
        <v>857</v>
      </c>
      <c r="B18" s="27">
        <v>5667</v>
      </c>
      <c r="C18" s="27">
        <v>1819</v>
      </c>
      <c r="D18" s="27">
        <v>3848</v>
      </c>
      <c r="E18" s="23">
        <v>0</v>
      </c>
    </row>
    <row r="19" s="12" customFormat="1" spans="1:5">
      <c r="A19" s="26" t="s">
        <v>551</v>
      </c>
      <c r="B19" s="27">
        <v>3732</v>
      </c>
      <c r="C19" s="27">
        <v>1511</v>
      </c>
      <c r="D19" s="27">
        <v>2221</v>
      </c>
      <c r="E19" s="23">
        <v>0</v>
      </c>
    </row>
    <row r="20" s="12" customFormat="1" spans="1:5">
      <c r="A20" s="26" t="s">
        <v>552</v>
      </c>
      <c r="B20" s="27">
        <v>45217</v>
      </c>
      <c r="C20" s="27">
        <v>12336</v>
      </c>
      <c r="D20" s="27">
        <v>32881</v>
      </c>
      <c r="E20" s="23">
        <v>0</v>
      </c>
    </row>
    <row r="21" s="12" customFormat="1" spans="1:5">
      <c r="A21" s="26" t="s">
        <v>858</v>
      </c>
      <c r="B21" s="27">
        <v>540</v>
      </c>
      <c r="C21" s="27">
        <v>540</v>
      </c>
      <c r="D21" s="27">
        <v>0</v>
      </c>
      <c r="E21" s="23">
        <v>0</v>
      </c>
    </row>
    <row r="22" s="12" customFormat="1" spans="1:5">
      <c r="A22" s="26" t="s">
        <v>859</v>
      </c>
      <c r="B22" s="27">
        <v>697</v>
      </c>
      <c r="C22" s="27">
        <v>0</v>
      </c>
      <c r="D22" s="27">
        <v>697</v>
      </c>
      <c r="E22" s="23">
        <v>0</v>
      </c>
    </row>
    <row r="23" s="12" customFormat="1" spans="1:5">
      <c r="A23" s="26" t="s">
        <v>860</v>
      </c>
      <c r="B23" s="27">
        <v>3496</v>
      </c>
      <c r="C23" s="27">
        <v>1872</v>
      </c>
      <c r="D23" s="27">
        <v>1624</v>
      </c>
      <c r="E23" s="23">
        <v>0</v>
      </c>
    </row>
    <row r="24" s="12" customFormat="1" spans="1:5">
      <c r="A24" s="26" t="s">
        <v>553</v>
      </c>
      <c r="B24" s="27">
        <v>17983</v>
      </c>
      <c r="C24" s="27">
        <v>4868</v>
      </c>
      <c r="D24" s="27">
        <v>13115</v>
      </c>
      <c r="E24" s="23">
        <v>0</v>
      </c>
    </row>
    <row r="25" s="12" customFormat="1" spans="1:5">
      <c r="A25" s="26" t="s">
        <v>861</v>
      </c>
      <c r="B25" s="27">
        <v>1419</v>
      </c>
      <c r="C25" s="27">
        <v>561</v>
      </c>
      <c r="D25" s="27">
        <v>858</v>
      </c>
      <c r="E25" s="23">
        <v>0</v>
      </c>
    </row>
    <row r="26" s="12" customFormat="1" spans="1:5">
      <c r="A26" s="26" t="s">
        <v>554</v>
      </c>
      <c r="B26" s="27">
        <v>36886</v>
      </c>
      <c r="C26" s="27">
        <v>9985</v>
      </c>
      <c r="D26" s="27">
        <v>26901</v>
      </c>
      <c r="E26" s="23">
        <v>0</v>
      </c>
    </row>
    <row r="27" s="12" customFormat="1" spans="1:5">
      <c r="A27" s="26" t="s">
        <v>555</v>
      </c>
      <c r="B27" s="27">
        <v>40521</v>
      </c>
      <c r="C27" s="27">
        <v>30757</v>
      </c>
      <c r="D27" s="27">
        <v>9764</v>
      </c>
      <c r="E27" s="23">
        <v>0</v>
      </c>
    </row>
    <row r="28" s="12" customFormat="1" spans="1:5">
      <c r="A28" s="26" t="s">
        <v>862</v>
      </c>
      <c r="B28" s="27">
        <v>956</v>
      </c>
      <c r="C28" s="27">
        <v>956</v>
      </c>
      <c r="D28" s="27">
        <v>0</v>
      </c>
      <c r="E28" s="23">
        <v>0</v>
      </c>
    </row>
    <row r="29" s="12" customFormat="1" spans="1:5">
      <c r="A29" s="26" t="s">
        <v>556</v>
      </c>
      <c r="B29" s="27">
        <v>94132</v>
      </c>
      <c r="C29" s="27">
        <v>49781</v>
      </c>
      <c r="D29" s="27">
        <v>44351</v>
      </c>
      <c r="E29" s="23">
        <v>0</v>
      </c>
    </row>
    <row r="30" s="12" customFormat="1" spans="1:5">
      <c r="A30" s="26" t="s">
        <v>863</v>
      </c>
      <c r="B30" s="27">
        <v>16247</v>
      </c>
      <c r="C30" s="27">
        <v>7687</v>
      </c>
      <c r="D30" s="27">
        <v>8560</v>
      </c>
      <c r="E30" s="23">
        <v>0</v>
      </c>
    </row>
    <row r="31" s="12" customFormat="1" spans="1:5">
      <c r="A31" s="26" t="s">
        <v>864</v>
      </c>
      <c r="B31" s="27">
        <v>79</v>
      </c>
      <c r="C31" s="27">
        <v>79</v>
      </c>
      <c r="D31" s="27">
        <v>0</v>
      </c>
      <c r="E31" s="23">
        <v>0</v>
      </c>
    </row>
    <row r="32" s="12" customFormat="1" spans="1:5">
      <c r="A32" s="26" t="s">
        <v>557</v>
      </c>
      <c r="B32" s="27">
        <v>5147</v>
      </c>
      <c r="C32" s="27">
        <v>0</v>
      </c>
      <c r="D32" s="27">
        <v>5147</v>
      </c>
      <c r="E32" s="23">
        <v>0</v>
      </c>
    </row>
    <row r="33" s="12" customFormat="1" spans="1:5">
      <c r="A33" s="26" t="s">
        <v>558</v>
      </c>
      <c r="B33" s="27">
        <v>931</v>
      </c>
      <c r="C33" s="27"/>
      <c r="D33" s="27">
        <v>931</v>
      </c>
      <c r="E33" s="23">
        <v>0</v>
      </c>
    </row>
    <row r="34" s="12" customFormat="1" spans="1:5">
      <c r="A34" s="26" t="s">
        <v>865</v>
      </c>
      <c r="B34" s="27">
        <v>62</v>
      </c>
      <c r="C34" s="27">
        <v>0</v>
      </c>
      <c r="D34" s="27">
        <v>62</v>
      </c>
      <c r="E34" s="23">
        <v>0</v>
      </c>
    </row>
    <row r="35" s="12" customFormat="1" spans="1:5">
      <c r="A35" s="26" t="s">
        <v>559</v>
      </c>
      <c r="B35" s="27">
        <v>1186</v>
      </c>
      <c r="C35" s="27">
        <v>78</v>
      </c>
      <c r="D35" s="27">
        <v>1108</v>
      </c>
      <c r="E35" s="23">
        <v>0</v>
      </c>
    </row>
    <row r="36" s="15" customFormat="1" spans="1:16384">
      <c r="A36" s="21" t="s">
        <v>866</v>
      </c>
      <c r="B36" s="23">
        <v>108778</v>
      </c>
      <c r="C36" s="23">
        <v>10841</v>
      </c>
      <c r="D36" s="23">
        <v>86073</v>
      </c>
      <c r="E36" s="23">
        <v>11864</v>
      </c>
      <c r="XEM36" s="29"/>
      <c r="XEN36" s="29"/>
      <c r="XEO36" s="29"/>
      <c r="XEP36" s="29"/>
      <c r="XEQ36" s="29"/>
      <c r="XER36" s="29"/>
      <c r="XES36" s="29"/>
      <c r="XET36" s="29"/>
      <c r="XEU36" s="29"/>
      <c r="XEV36" s="29"/>
      <c r="XEW36" s="29"/>
      <c r="XEX36" s="29"/>
      <c r="XEY36" s="29"/>
      <c r="XEZ36" s="29"/>
      <c r="XFA36" s="29"/>
      <c r="XFB36" s="29"/>
      <c r="XFC36" s="29"/>
      <c r="XFD36" s="29"/>
    </row>
    <row r="37" s="12" customFormat="1" spans="1:5">
      <c r="A37" s="21" t="s">
        <v>505</v>
      </c>
      <c r="B37" s="23">
        <v>404</v>
      </c>
      <c r="C37" s="23">
        <v>204</v>
      </c>
      <c r="D37" s="23">
        <v>200</v>
      </c>
      <c r="E37" s="23">
        <v>0</v>
      </c>
    </row>
    <row r="38" s="12" customFormat="1" spans="1:5">
      <c r="A38" s="21" t="s">
        <v>506</v>
      </c>
      <c r="B38" s="23">
        <v>200</v>
      </c>
      <c r="C38" s="23"/>
      <c r="D38" s="23">
        <v>200</v>
      </c>
      <c r="E38" s="23">
        <v>0</v>
      </c>
    </row>
    <row r="39" s="12" customFormat="1" spans="1:5">
      <c r="A39" s="21" t="s">
        <v>867</v>
      </c>
      <c r="B39" s="23">
        <v>204</v>
      </c>
      <c r="C39" s="23">
        <v>204</v>
      </c>
      <c r="D39" s="23">
        <v>0</v>
      </c>
      <c r="E39" s="23">
        <v>0</v>
      </c>
    </row>
    <row r="40" s="12" customFormat="1" spans="1:5">
      <c r="A40" s="21" t="s">
        <v>509</v>
      </c>
      <c r="B40" s="23">
        <v>214</v>
      </c>
      <c r="C40" s="23">
        <v>144</v>
      </c>
      <c r="D40" s="23">
        <v>70</v>
      </c>
      <c r="E40" s="23">
        <v>0</v>
      </c>
    </row>
    <row r="41" s="12" customFormat="1" spans="1:5">
      <c r="A41" s="21" t="s">
        <v>868</v>
      </c>
      <c r="B41" s="23">
        <v>214</v>
      </c>
      <c r="C41" s="23">
        <v>144</v>
      </c>
      <c r="D41" s="23">
        <v>70</v>
      </c>
      <c r="E41" s="23">
        <v>0</v>
      </c>
    </row>
    <row r="42" s="12" customFormat="1" spans="1:5">
      <c r="A42" s="21" t="s">
        <v>869</v>
      </c>
      <c r="B42" s="23">
        <v>50</v>
      </c>
      <c r="C42" s="23">
        <v>50</v>
      </c>
      <c r="D42" s="23">
        <v>0</v>
      </c>
      <c r="E42" s="23">
        <v>0</v>
      </c>
    </row>
    <row r="43" s="12" customFormat="1" spans="1:5">
      <c r="A43" s="21" t="s">
        <v>870</v>
      </c>
      <c r="B43" s="23">
        <v>50</v>
      </c>
      <c r="C43" s="23">
        <v>50</v>
      </c>
      <c r="D43" s="23">
        <v>0</v>
      </c>
      <c r="E43" s="23">
        <v>0</v>
      </c>
    </row>
    <row r="44" s="12" customFormat="1" spans="1:5">
      <c r="A44" s="21" t="s">
        <v>515</v>
      </c>
      <c r="B44" s="23">
        <v>207</v>
      </c>
      <c r="C44" s="23">
        <v>8</v>
      </c>
      <c r="D44" s="23">
        <v>199</v>
      </c>
      <c r="E44" s="23">
        <v>0</v>
      </c>
    </row>
    <row r="45" s="12" customFormat="1" spans="1:5">
      <c r="A45" s="21" t="s">
        <v>516</v>
      </c>
      <c r="B45" s="23">
        <v>157</v>
      </c>
      <c r="C45" s="23">
        <v>8</v>
      </c>
      <c r="D45" s="23">
        <v>149</v>
      </c>
      <c r="E45" s="23">
        <v>0</v>
      </c>
    </row>
    <row r="46" s="12" customFormat="1" spans="1:5">
      <c r="A46" s="21" t="s">
        <v>871</v>
      </c>
      <c r="B46" s="23">
        <v>50</v>
      </c>
      <c r="C46" s="23"/>
      <c r="D46" s="23">
        <v>50</v>
      </c>
      <c r="E46" s="23">
        <v>0</v>
      </c>
    </row>
    <row r="47" s="12" customFormat="1" spans="1:5">
      <c r="A47" s="21" t="s">
        <v>518</v>
      </c>
      <c r="B47" s="23">
        <v>1487</v>
      </c>
      <c r="C47" s="23">
        <v>99</v>
      </c>
      <c r="D47" s="23">
        <v>1346</v>
      </c>
      <c r="E47" s="23">
        <v>42</v>
      </c>
    </row>
    <row r="48" s="12" customFormat="1" spans="1:5">
      <c r="A48" s="21" t="s">
        <v>519</v>
      </c>
      <c r="B48" s="23">
        <v>241</v>
      </c>
      <c r="C48" s="23"/>
      <c r="D48" s="23">
        <v>241</v>
      </c>
      <c r="E48" s="23">
        <v>0</v>
      </c>
    </row>
    <row r="49" s="12" customFormat="1" spans="1:5">
      <c r="A49" s="21" t="s">
        <v>521</v>
      </c>
      <c r="B49" s="23">
        <v>650</v>
      </c>
      <c r="C49" s="23"/>
      <c r="D49" s="23">
        <v>650</v>
      </c>
      <c r="E49" s="23">
        <v>0</v>
      </c>
    </row>
    <row r="50" s="12" customFormat="1" spans="1:5">
      <c r="A50" s="21" t="s">
        <v>522</v>
      </c>
      <c r="B50" s="23">
        <v>542</v>
      </c>
      <c r="C50" s="23">
        <v>99</v>
      </c>
      <c r="D50" s="23">
        <v>402</v>
      </c>
      <c r="E50" s="23">
        <v>41</v>
      </c>
    </row>
    <row r="51" s="12" customFormat="1" spans="1:5">
      <c r="A51" s="21" t="s">
        <v>523</v>
      </c>
      <c r="B51" s="23">
        <v>54</v>
      </c>
      <c r="C51" s="23"/>
      <c r="D51" s="23">
        <v>53</v>
      </c>
      <c r="E51" s="23">
        <v>1</v>
      </c>
    </row>
    <row r="52" s="12" customFormat="1" spans="1:5">
      <c r="A52" s="21" t="s">
        <v>524</v>
      </c>
      <c r="B52" s="23">
        <v>4494</v>
      </c>
      <c r="C52" s="23">
        <v>3200</v>
      </c>
      <c r="D52" s="23">
        <v>200</v>
      </c>
      <c r="E52" s="23">
        <v>1094</v>
      </c>
    </row>
    <row r="53" s="12" customFormat="1" spans="1:5">
      <c r="A53" s="21" t="s">
        <v>872</v>
      </c>
      <c r="B53" s="23">
        <v>3400</v>
      </c>
      <c r="C53" s="23">
        <v>3200</v>
      </c>
      <c r="D53" s="23">
        <v>200</v>
      </c>
      <c r="E53" s="23">
        <v>0</v>
      </c>
    </row>
    <row r="54" s="12" customFormat="1" spans="1:5">
      <c r="A54" s="21" t="s">
        <v>526</v>
      </c>
      <c r="B54" s="23">
        <v>1094</v>
      </c>
      <c r="C54" s="23"/>
      <c r="D54" s="23">
        <v>0</v>
      </c>
      <c r="E54" s="23">
        <v>1094</v>
      </c>
    </row>
    <row r="55" s="12" customFormat="1" spans="1:5">
      <c r="A55" s="21" t="s">
        <v>528</v>
      </c>
      <c r="B55" s="23">
        <v>12618</v>
      </c>
      <c r="C55" s="23">
        <v>2923</v>
      </c>
      <c r="D55" s="23">
        <v>9242</v>
      </c>
      <c r="E55" s="23">
        <v>453</v>
      </c>
    </row>
    <row r="56" s="12" customFormat="1" spans="1:5">
      <c r="A56" s="21" t="s">
        <v>529</v>
      </c>
      <c r="B56" s="23">
        <v>12618</v>
      </c>
      <c r="C56" s="23">
        <v>2923</v>
      </c>
      <c r="D56" s="23">
        <v>9242</v>
      </c>
      <c r="E56" s="23">
        <v>453</v>
      </c>
    </row>
    <row r="57" s="12" customFormat="1" spans="1:5">
      <c r="A57" s="21" t="s">
        <v>530</v>
      </c>
      <c r="B57" s="23">
        <v>3426</v>
      </c>
      <c r="C57" s="23">
        <v>0</v>
      </c>
      <c r="D57" s="23">
        <v>1000</v>
      </c>
      <c r="E57" s="23">
        <v>2426</v>
      </c>
    </row>
    <row r="58" s="12" customFormat="1" spans="1:5">
      <c r="A58" s="21" t="s">
        <v>531</v>
      </c>
      <c r="B58" s="23">
        <v>3426</v>
      </c>
      <c r="C58" s="23"/>
      <c r="D58" s="23">
        <v>1000</v>
      </c>
      <c r="E58" s="23">
        <v>2426</v>
      </c>
    </row>
    <row r="59" s="12" customFormat="1" spans="1:5">
      <c r="A59" s="21" t="s">
        <v>532</v>
      </c>
      <c r="B59" s="23">
        <v>15966</v>
      </c>
      <c r="C59" s="23">
        <v>587</v>
      </c>
      <c r="D59" s="23">
        <v>14177</v>
      </c>
      <c r="E59" s="23">
        <v>1202</v>
      </c>
    </row>
    <row r="60" s="12" customFormat="1" spans="1:5">
      <c r="A60" s="21" t="s">
        <v>533</v>
      </c>
      <c r="B60" s="23">
        <v>2471</v>
      </c>
      <c r="C60" s="23">
        <v>135</v>
      </c>
      <c r="D60" s="23">
        <v>1670</v>
      </c>
      <c r="E60" s="23">
        <v>666</v>
      </c>
    </row>
    <row r="61" s="12" customFormat="1" spans="1:5">
      <c r="A61" s="21" t="s">
        <v>534</v>
      </c>
      <c r="B61" s="23">
        <v>450</v>
      </c>
      <c r="C61" s="23">
        <v>450</v>
      </c>
      <c r="D61" s="23">
        <v>0</v>
      </c>
      <c r="E61" s="23">
        <v>0</v>
      </c>
    </row>
    <row r="62" s="12" customFormat="1" spans="1:5">
      <c r="A62" s="21" t="s">
        <v>535</v>
      </c>
      <c r="B62" s="23">
        <v>5870</v>
      </c>
      <c r="C62" s="23"/>
      <c r="D62" s="23">
        <v>5871</v>
      </c>
      <c r="E62" s="23">
        <v>-1</v>
      </c>
    </row>
    <row r="63" s="12" customFormat="1" spans="1:5">
      <c r="A63" s="21" t="s">
        <v>536</v>
      </c>
      <c r="B63" s="23">
        <v>6187</v>
      </c>
      <c r="C63" s="23"/>
      <c r="D63" s="23">
        <v>6187</v>
      </c>
      <c r="E63" s="23">
        <v>0</v>
      </c>
    </row>
    <row r="64" s="12" customFormat="1" spans="1:5">
      <c r="A64" s="21" t="s">
        <v>537</v>
      </c>
      <c r="B64" s="23">
        <v>988</v>
      </c>
      <c r="C64" s="23">
        <v>2</v>
      </c>
      <c r="D64" s="23">
        <v>449</v>
      </c>
      <c r="E64" s="23">
        <v>537</v>
      </c>
    </row>
    <row r="65" s="12" customFormat="1" spans="1:5">
      <c r="A65" s="21" t="s">
        <v>538</v>
      </c>
      <c r="B65" s="23">
        <v>15626</v>
      </c>
      <c r="C65" s="23">
        <v>1516</v>
      </c>
      <c r="D65" s="23">
        <v>10495</v>
      </c>
      <c r="E65" s="23">
        <v>3615</v>
      </c>
    </row>
    <row r="66" s="12" customFormat="1" spans="1:5">
      <c r="A66" s="21" t="s">
        <v>539</v>
      </c>
      <c r="B66" s="23">
        <v>15626</v>
      </c>
      <c r="C66" s="23">
        <v>1516</v>
      </c>
      <c r="D66" s="23">
        <v>10495</v>
      </c>
      <c r="E66" s="23">
        <v>3615</v>
      </c>
    </row>
    <row r="67" s="12" customFormat="1" spans="1:5">
      <c r="A67" s="21" t="s">
        <v>540</v>
      </c>
      <c r="B67" s="23">
        <v>3830</v>
      </c>
      <c r="C67" s="23">
        <v>294</v>
      </c>
      <c r="D67" s="23">
        <v>1981</v>
      </c>
      <c r="E67" s="23">
        <v>1555</v>
      </c>
    </row>
    <row r="68" s="12" customFormat="1" spans="1:5">
      <c r="A68" s="21" t="s">
        <v>541</v>
      </c>
      <c r="B68" s="23">
        <v>1795</v>
      </c>
      <c r="C68" s="23"/>
      <c r="D68" s="23">
        <v>895</v>
      </c>
      <c r="E68" s="23">
        <v>900</v>
      </c>
    </row>
    <row r="69" s="12" customFormat="1" spans="1:5">
      <c r="A69" s="21" t="s">
        <v>542</v>
      </c>
      <c r="B69" s="23">
        <v>2035</v>
      </c>
      <c r="C69" s="23">
        <v>294</v>
      </c>
      <c r="D69" s="23">
        <v>1086</v>
      </c>
      <c r="E69" s="23">
        <v>655</v>
      </c>
    </row>
    <row r="70" s="12" customFormat="1" spans="1:5">
      <c r="A70" s="21" t="s">
        <v>873</v>
      </c>
      <c r="B70" s="23">
        <v>-4</v>
      </c>
      <c r="C70" s="23"/>
      <c r="D70" s="23">
        <v>0</v>
      </c>
      <c r="E70" s="23">
        <v>-4</v>
      </c>
    </row>
    <row r="71" s="12" customFormat="1" spans="1:5">
      <c r="A71" s="21" t="s">
        <v>874</v>
      </c>
      <c r="B71" s="23">
        <v>-4</v>
      </c>
      <c r="C71" s="23"/>
      <c r="D71" s="23">
        <v>0</v>
      </c>
      <c r="E71" s="23">
        <v>-4</v>
      </c>
    </row>
    <row r="72" s="12" customFormat="1" spans="1:5">
      <c r="A72" s="21" t="s">
        <v>875</v>
      </c>
      <c r="B72" s="23">
        <v>8429</v>
      </c>
      <c r="C72" s="23">
        <v>29</v>
      </c>
      <c r="D72" s="23">
        <v>8400</v>
      </c>
      <c r="E72" s="23">
        <v>0</v>
      </c>
    </row>
    <row r="73" s="12" customFormat="1" spans="1:5">
      <c r="A73" s="21" t="s">
        <v>876</v>
      </c>
      <c r="B73" s="23">
        <v>8429</v>
      </c>
      <c r="C73" s="23">
        <v>29</v>
      </c>
      <c r="D73" s="23">
        <v>8400</v>
      </c>
      <c r="E73" s="23">
        <v>0</v>
      </c>
    </row>
    <row r="74" s="12" customFormat="1" spans="1:5">
      <c r="A74" s="21" t="s">
        <v>543</v>
      </c>
      <c r="B74" s="23">
        <v>34162</v>
      </c>
      <c r="C74" s="23">
        <v>0</v>
      </c>
      <c r="D74" s="23">
        <v>34162</v>
      </c>
      <c r="E74" s="23">
        <v>0</v>
      </c>
    </row>
    <row r="75" s="12" customFormat="1" spans="1:5">
      <c r="A75" s="21" t="s">
        <v>544</v>
      </c>
      <c r="B75" s="23">
        <v>34162</v>
      </c>
      <c r="C75" s="23"/>
      <c r="D75" s="23">
        <v>34162</v>
      </c>
      <c r="E75" s="23">
        <v>0</v>
      </c>
    </row>
    <row r="76" s="12" customFormat="1" spans="1:5">
      <c r="A76" s="21" t="s">
        <v>877</v>
      </c>
      <c r="B76" s="23">
        <v>1735</v>
      </c>
      <c r="C76" s="23">
        <v>1287</v>
      </c>
      <c r="D76" s="23">
        <v>280</v>
      </c>
      <c r="E76" s="23">
        <v>168</v>
      </c>
    </row>
    <row r="77" s="12" customFormat="1" spans="1:5">
      <c r="A77" s="21" t="s">
        <v>878</v>
      </c>
      <c r="B77" s="23">
        <v>207</v>
      </c>
      <c r="C77" s="23">
        <v>39</v>
      </c>
      <c r="D77" s="23">
        <v>0</v>
      </c>
      <c r="E77" s="23">
        <v>168</v>
      </c>
    </row>
    <row r="78" s="12" customFormat="1" spans="1:5">
      <c r="A78" s="21" t="s">
        <v>879</v>
      </c>
      <c r="B78" s="23">
        <v>1528</v>
      </c>
      <c r="C78" s="23">
        <v>1248</v>
      </c>
      <c r="D78" s="23">
        <v>280</v>
      </c>
      <c r="E78" s="23">
        <v>0</v>
      </c>
    </row>
    <row r="79" s="12" customFormat="1" spans="1:5">
      <c r="A79" s="21" t="s">
        <v>545</v>
      </c>
      <c r="B79" s="23">
        <v>6134</v>
      </c>
      <c r="C79" s="23">
        <v>500</v>
      </c>
      <c r="D79" s="23">
        <v>4321</v>
      </c>
      <c r="E79" s="23">
        <v>1313</v>
      </c>
    </row>
    <row r="80" s="12" customFormat="1" spans="1:5">
      <c r="A80" s="21" t="s">
        <v>546</v>
      </c>
      <c r="B80" s="23">
        <v>6134</v>
      </c>
      <c r="C80" s="23">
        <v>500</v>
      </c>
      <c r="D80" s="23">
        <v>4321</v>
      </c>
      <c r="E80" s="23">
        <v>1313</v>
      </c>
    </row>
    <row r="81" s="12" customFormat="1" spans="2:5">
      <c r="B81" s="17"/>
      <c r="C81" s="17"/>
      <c r="D81" s="17"/>
      <c r="E81" s="17"/>
    </row>
  </sheetData>
  <mergeCells count="1">
    <mergeCell ref="A2:E2"/>
  </mergeCells>
  <printOptions horizontalCentered="1"/>
  <pageMargins left="0.751388888888889" right="0.751388888888889" top="0.354166666666667" bottom="0.629861111111111" header="0.5" footer="0.5"/>
  <pageSetup paperSize="9" orientation="landscape" horizontalDpi="600"/>
  <headerFooter>
    <oddFooter>&amp;C&amp;P+64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tabSelected="1" topLeftCell="A5" workbookViewId="0">
      <selection activeCell="G25" sqref="G25"/>
    </sheetView>
  </sheetViews>
  <sheetFormatPr defaultColWidth="9" defaultRowHeight="14.25" outlineLevelCol="1"/>
  <cols>
    <col min="1" max="1" width="93.875" style="1" customWidth="1"/>
    <col min="2" max="2" width="30.5" style="1" customWidth="1"/>
    <col min="3" max="16384" width="9" style="1"/>
  </cols>
  <sheetData>
    <row r="1" spans="1:1">
      <c r="A1" s="2" t="s">
        <v>880</v>
      </c>
    </row>
    <row r="2" ht="22.5" spans="1:2">
      <c r="A2" s="3" t="s">
        <v>881</v>
      </c>
      <c r="B2" s="3"/>
    </row>
    <row r="3" spans="2:2">
      <c r="B3" s="4" t="s">
        <v>6</v>
      </c>
    </row>
    <row r="4" ht="26" customHeight="1" spans="1:2">
      <c r="A4" s="5" t="s">
        <v>494</v>
      </c>
      <c r="B4" s="6" t="s">
        <v>495</v>
      </c>
    </row>
    <row r="5" spans="1:2">
      <c r="A5" s="6" t="s">
        <v>882</v>
      </c>
      <c r="B5" s="7">
        <f>SUM(B6:B7)</f>
        <v>330232</v>
      </c>
    </row>
    <row r="6" spans="1:2">
      <c r="A6" s="8" t="s">
        <v>883</v>
      </c>
      <c r="B6" s="7">
        <v>261979</v>
      </c>
    </row>
    <row r="7" spans="1:2">
      <c r="A7" s="8" t="s">
        <v>884</v>
      </c>
      <c r="B7" s="7">
        <v>68253</v>
      </c>
    </row>
    <row r="8" spans="1:2">
      <c r="A8" s="9" t="s">
        <v>885</v>
      </c>
      <c r="B8" s="7">
        <v>3108</v>
      </c>
    </row>
    <row r="9" spans="1:2">
      <c r="A9" s="9" t="s">
        <v>886</v>
      </c>
      <c r="B9" s="7">
        <v>41</v>
      </c>
    </row>
    <row r="10" spans="1:2">
      <c r="A10" s="9" t="s">
        <v>887</v>
      </c>
      <c r="B10" s="7">
        <v>583</v>
      </c>
    </row>
    <row r="11" spans="1:2">
      <c r="A11" s="9" t="s">
        <v>888</v>
      </c>
      <c r="B11" s="7">
        <v>2484</v>
      </c>
    </row>
    <row r="12" spans="1:2">
      <c r="A12" s="9" t="s">
        <v>889</v>
      </c>
      <c r="B12" s="7">
        <v>4583</v>
      </c>
    </row>
    <row r="13" spans="1:2">
      <c r="A13" s="9" t="s">
        <v>890</v>
      </c>
      <c r="B13" s="7">
        <v>16781</v>
      </c>
    </row>
    <row r="14" spans="1:2">
      <c r="A14" s="9" t="s">
        <v>891</v>
      </c>
      <c r="B14" s="7">
        <v>183</v>
      </c>
    </row>
    <row r="15" spans="1:2">
      <c r="A15" s="9" t="s">
        <v>892</v>
      </c>
      <c r="B15" s="7">
        <v>2075</v>
      </c>
    </row>
    <row r="16" spans="1:2">
      <c r="A16" s="9" t="s">
        <v>893</v>
      </c>
      <c r="B16" s="7">
        <v>6402</v>
      </c>
    </row>
    <row r="17" spans="1:2">
      <c r="A17" s="9" t="s">
        <v>894</v>
      </c>
      <c r="B17" s="7">
        <v>3800</v>
      </c>
    </row>
    <row r="18" spans="1:2">
      <c r="A18" s="9" t="s">
        <v>895</v>
      </c>
      <c r="B18" s="7">
        <v>56</v>
      </c>
    </row>
    <row r="19" spans="1:2">
      <c r="A19" s="9" t="s">
        <v>896</v>
      </c>
      <c r="B19" s="7">
        <v>2138</v>
      </c>
    </row>
    <row r="20" spans="1:2">
      <c r="A20" s="9" t="s">
        <v>897</v>
      </c>
      <c r="B20" s="7">
        <v>361</v>
      </c>
    </row>
    <row r="21" spans="1:2">
      <c r="A21" s="9" t="s">
        <v>898</v>
      </c>
      <c r="B21" s="7">
        <v>434</v>
      </c>
    </row>
    <row r="22" spans="1:2">
      <c r="A22" s="9" t="s">
        <v>899</v>
      </c>
      <c r="B22" s="7">
        <v>271</v>
      </c>
    </row>
    <row r="23" spans="1:2">
      <c r="A23" s="9" t="s">
        <v>900</v>
      </c>
      <c r="B23" s="7">
        <v>-16</v>
      </c>
    </row>
    <row r="24" spans="1:2">
      <c r="A24" s="9" t="s">
        <v>901</v>
      </c>
      <c r="B24" s="7">
        <v>525</v>
      </c>
    </row>
    <row r="25" spans="1:2">
      <c r="A25" s="9" t="s">
        <v>902</v>
      </c>
      <c r="B25" s="7">
        <v>31</v>
      </c>
    </row>
    <row r="26" spans="1:2">
      <c r="A26" s="9" t="s">
        <v>903</v>
      </c>
      <c r="B26" s="7">
        <v>44</v>
      </c>
    </row>
    <row r="27" spans="1:2">
      <c r="A27" s="9" t="s">
        <v>904</v>
      </c>
      <c r="B27" s="7">
        <v>517</v>
      </c>
    </row>
    <row r="28" spans="1:2">
      <c r="A28" s="9" t="s">
        <v>905</v>
      </c>
      <c r="B28" s="7">
        <v>718</v>
      </c>
    </row>
    <row r="29" spans="1:2">
      <c r="A29" s="10" t="s">
        <v>906</v>
      </c>
      <c r="B29" s="7">
        <v>-294</v>
      </c>
    </row>
    <row r="30" spans="1:2">
      <c r="A30" s="10" t="s">
        <v>907</v>
      </c>
      <c r="B30" s="7">
        <v>218</v>
      </c>
    </row>
    <row r="31" spans="1:2">
      <c r="A31" s="10" t="s">
        <v>908</v>
      </c>
      <c r="B31" s="7">
        <v>6688</v>
      </c>
    </row>
    <row r="32" spans="1:2">
      <c r="A32" s="10" t="s">
        <v>909</v>
      </c>
      <c r="B32" s="7">
        <v>2649</v>
      </c>
    </row>
    <row r="33" spans="1:2">
      <c r="A33" s="10" t="s">
        <v>910</v>
      </c>
      <c r="B33" s="7">
        <v>250</v>
      </c>
    </row>
    <row r="34" spans="1:2">
      <c r="A34" s="10" t="s">
        <v>911</v>
      </c>
      <c r="B34" s="7">
        <v>-120</v>
      </c>
    </row>
    <row r="35" spans="1:2">
      <c r="A35" s="11" t="s">
        <v>912</v>
      </c>
      <c r="B35" s="7">
        <v>706</v>
      </c>
    </row>
    <row r="36" spans="1:2">
      <c r="A36" s="11" t="s">
        <v>913</v>
      </c>
      <c r="B36" s="7">
        <v>681</v>
      </c>
    </row>
    <row r="37" spans="1:2">
      <c r="A37" s="11" t="s">
        <v>914</v>
      </c>
      <c r="B37" s="7">
        <v>18285</v>
      </c>
    </row>
    <row r="38" spans="1:2">
      <c r="A38" s="11" t="s">
        <v>915</v>
      </c>
      <c r="B38" s="7">
        <v>979</v>
      </c>
    </row>
  </sheetData>
  <mergeCells count="1">
    <mergeCell ref="A2:B2"/>
  </mergeCells>
  <printOptions horizontalCentered="1"/>
  <pageMargins left="0.751388888888889" right="0.751388888888889" top="0.314583333333333" bottom="0.393055555555556" header="0.275" footer="0.196527777777778"/>
  <pageSetup paperSize="9" scale="96" orientation="landscape" horizontalDpi="600"/>
  <headerFooter>
    <oddFooter>&amp;C&amp;P+67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60"/>
  </sheetPr>
  <dimension ref="A1:G546"/>
  <sheetViews>
    <sheetView showZeros="0" workbookViewId="0">
      <pane xSplit="1" ySplit="6" topLeftCell="B519" activePane="bottomRight" state="frozen"/>
      <selection/>
      <selection pane="topRight"/>
      <selection pane="bottomLeft"/>
      <selection pane="bottomRight" activeCell="B538" sqref="B538"/>
    </sheetView>
  </sheetViews>
  <sheetFormatPr defaultColWidth="9" defaultRowHeight="14.25" outlineLevelCol="6"/>
  <cols>
    <col min="1" max="1" width="38" style="105" customWidth="1"/>
    <col min="2" max="2" width="13" style="105" customWidth="1"/>
    <col min="3" max="4" width="11.5" style="105" customWidth="1"/>
    <col min="5" max="5" width="14" style="105" customWidth="1"/>
    <col min="6" max="6" width="17.5" style="105" customWidth="1"/>
    <col min="7" max="7" width="17.25" style="105" customWidth="1"/>
    <col min="8" max="16384" width="9" style="105"/>
  </cols>
  <sheetData>
    <row r="1" s="58" customFormat="1" ht="22" customHeight="1" spans="1:7">
      <c r="A1" s="84" t="s">
        <v>46</v>
      </c>
      <c r="B1" s="36"/>
      <c r="C1" s="36"/>
      <c r="D1" s="36"/>
      <c r="E1" s="36"/>
      <c r="F1" s="36"/>
      <c r="G1" s="36"/>
    </row>
    <row r="2" s="55" customFormat="1" ht="31" customHeight="1" spans="1:7">
      <c r="A2" s="85" t="s">
        <v>47</v>
      </c>
      <c r="B2" s="85"/>
      <c r="C2" s="85"/>
      <c r="D2" s="85"/>
      <c r="E2" s="85"/>
      <c r="F2" s="85"/>
      <c r="G2" s="85"/>
    </row>
    <row r="3" ht="15.75" customHeight="1" spans="1:7">
      <c r="A3" s="106"/>
      <c r="B3" s="106"/>
      <c r="C3" s="106"/>
      <c r="D3" s="106"/>
      <c r="E3" s="106"/>
      <c r="F3" s="87" t="s">
        <v>6</v>
      </c>
      <c r="G3" s="87"/>
    </row>
    <row r="4" s="104" customFormat="1" ht="15" customHeight="1" spans="1:7">
      <c r="A4" s="44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104" customFormat="1" ht="23" customHeight="1" spans="1:7">
      <c r="A5" s="47"/>
      <c r="B5" s="46"/>
      <c r="C5" s="43" t="s">
        <v>13</v>
      </c>
      <c r="D5" s="43" t="s">
        <v>14</v>
      </c>
      <c r="E5" s="43"/>
      <c r="F5" s="47"/>
      <c r="G5" s="47"/>
    </row>
    <row r="6" s="57" customFormat="1" ht="15" customHeight="1" spans="1:7">
      <c r="A6" s="98" t="s">
        <v>48</v>
      </c>
      <c r="B6" s="165">
        <v>804887</v>
      </c>
      <c r="C6" s="95">
        <v>674412</v>
      </c>
      <c r="D6" s="95">
        <v>659473</v>
      </c>
      <c r="E6" s="165">
        <v>527969</v>
      </c>
      <c r="F6" s="50">
        <f>E6/D6*100</f>
        <v>80.0592291117301</v>
      </c>
      <c r="G6" s="51">
        <f t="shared" ref="G6:G69" si="0">(E6-B6)/B6*100</f>
        <v>-34.4045810157202</v>
      </c>
    </row>
    <row r="7" s="58" customFormat="1" ht="15" customHeight="1" spans="1:7">
      <c r="A7" s="137" t="s">
        <v>49</v>
      </c>
      <c r="B7" s="166">
        <v>52987</v>
      </c>
      <c r="C7" s="95">
        <v>50684</v>
      </c>
      <c r="D7" s="95">
        <v>53632</v>
      </c>
      <c r="E7" s="166">
        <v>51080</v>
      </c>
      <c r="F7" s="50">
        <f>E7/D7*100</f>
        <v>95.2416467780429</v>
      </c>
      <c r="G7" s="51">
        <f t="shared" si="0"/>
        <v>-3.59899598014607</v>
      </c>
    </row>
    <row r="8" s="58" customFormat="1" ht="15" customHeight="1" spans="1:7">
      <c r="A8" s="137" t="s">
        <v>50</v>
      </c>
      <c r="B8" s="166">
        <v>2030</v>
      </c>
      <c r="C8" s="95">
        <v>1474</v>
      </c>
      <c r="D8" s="95">
        <v>1989</v>
      </c>
      <c r="E8" s="166">
        <v>1989</v>
      </c>
      <c r="F8" s="50">
        <f>E8/D8*100</f>
        <v>100</v>
      </c>
      <c r="G8" s="51">
        <f t="shared" si="0"/>
        <v>-2.01970443349754</v>
      </c>
    </row>
    <row r="9" s="58" customFormat="1" ht="15" customHeight="1" spans="1:7">
      <c r="A9" s="137" t="s">
        <v>51</v>
      </c>
      <c r="B9" s="166">
        <v>1511</v>
      </c>
      <c r="C9" s="166"/>
      <c r="D9" s="166"/>
      <c r="E9" s="166">
        <v>1487</v>
      </c>
      <c r="F9" s="50"/>
      <c r="G9" s="51">
        <f t="shared" si="0"/>
        <v>-1.58835208471211</v>
      </c>
    </row>
    <row r="10" s="58" customFormat="1" ht="15" customHeight="1" spans="1:7">
      <c r="A10" s="137" t="s">
        <v>52</v>
      </c>
      <c r="B10" s="166">
        <v>286</v>
      </c>
      <c r="C10" s="166"/>
      <c r="D10" s="166"/>
      <c r="E10" s="166">
        <v>255</v>
      </c>
      <c r="F10" s="50"/>
      <c r="G10" s="51">
        <f t="shared" si="0"/>
        <v>-10.8391608391608</v>
      </c>
    </row>
    <row r="11" s="58" customFormat="1" ht="15" customHeight="1" spans="1:7">
      <c r="A11" s="143" t="s">
        <v>53</v>
      </c>
      <c r="B11" s="166">
        <v>160</v>
      </c>
      <c r="C11" s="166"/>
      <c r="D11" s="166"/>
      <c r="E11" s="166">
        <v>148</v>
      </c>
      <c r="F11" s="50"/>
      <c r="G11" s="51">
        <f t="shared" si="0"/>
        <v>-7.5</v>
      </c>
    </row>
    <row r="12" s="58" customFormat="1" ht="15" customHeight="1" spans="1:7">
      <c r="A12" s="143" t="s">
        <v>54</v>
      </c>
      <c r="B12" s="166">
        <v>15</v>
      </c>
      <c r="C12" s="166"/>
      <c r="D12" s="166"/>
      <c r="E12" s="166">
        <v>28</v>
      </c>
      <c r="F12" s="50"/>
      <c r="G12" s="51">
        <f t="shared" si="0"/>
        <v>86.6666666666667</v>
      </c>
    </row>
    <row r="13" s="58" customFormat="1" ht="15" customHeight="1" spans="1:7">
      <c r="A13" s="143" t="s">
        <v>55</v>
      </c>
      <c r="B13" s="166">
        <v>58</v>
      </c>
      <c r="C13" s="166"/>
      <c r="D13" s="166"/>
      <c r="E13" s="166">
        <v>45</v>
      </c>
      <c r="F13" s="50"/>
      <c r="G13" s="51">
        <f t="shared" si="0"/>
        <v>-22.4137931034483</v>
      </c>
    </row>
    <row r="14" s="58" customFormat="1" ht="15" customHeight="1" spans="1:7">
      <c r="A14" s="143" t="s">
        <v>56</v>
      </c>
      <c r="B14" s="166">
        <v>0</v>
      </c>
      <c r="C14" s="166"/>
      <c r="D14" s="166"/>
      <c r="E14" s="166">
        <v>26</v>
      </c>
      <c r="F14" s="50"/>
      <c r="G14" s="51"/>
    </row>
    <row r="15" s="58" customFormat="1" ht="15" customHeight="1" spans="1:7">
      <c r="A15" s="143" t="s">
        <v>57</v>
      </c>
      <c r="B15" s="166">
        <v>1537</v>
      </c>
      <c r="C15" s="95">
        <v>1133</v>
      </c>
      <c r="D15" s="95">
        <v>1597</v>
      </c>
      <c r="E15" s="166">
        <v>1597</v>
      </c>
      <c r="F15" s="50">
        <f>E15/D15*100</f>
        <v>100</v>
      </c>
      <c r="G15" s="51">
        <f t="shared" si="0"/>
        <v>3.90370852309694</v>
      </c>
    </row>
    <row r="16" s="58" customFormat="1" ht="15" customHeight="1" spans="1:7">
      <c r="A16" s="143" t="s">
        <v>51</v>
      </c>
      <c r="B16" s="166">
        <v>1236</v>
      </c>
      <c r="C16" s="166"/>
      <c r="D16" s="166"/>
      <c r="E16" s="166">
        <v>1313</v>
      </c>
      <c r="F16" s="50"/>
      <c r="G16" s="51">
        <f t="shared" si="0"/>
        <v>6.22977346278317</v>
      </c>
    </row>
    <row r="17" s="58" customFormat="1" ht="15" customHeight="1" spans="1:7">
      <c r="A17" s="137" t="s">
        <v>52</v>
      </c>
      <c r="B17" s="166">
        <v>161</v>
      </c>
      <c r="C17" s="166"/>
      <c r="D17" s="166"/>
      <c r="E17" s="166">
        <v>120</v>
      </c>
      <c r="F17" s="50"/>
      <c r="G17" s="51">
        <f t="shared" si="0"/>
        <v>-25.4658385093168</v>
      </c>
    </row>
    <row r="18" s="58" customFormat="1" ht="15" customHeight="1" spans="1:7">
      <c r="A18" s="137" t="s">
        <v>58</v>
      </c>
      <c r="B18" s="166">
        <v>140</v>
      </c>
      <c r="C18" s="166"/>
      <c r="D18" s="166"/>
      <c r="E18" s="166">
        <v>123</v>
      </c>
      <c r="F18" s="50"/>
      <c r="G18" s="51">
        <f t="shared" si="0"/>
        <v>-12.1428571428571</v>
      </c>
    </row>
    <row r="19" s="58" customFormat="1" ht="15" customHeight="1" spans="1:7">
      <c r="A19" s="137" t="s">
        <v>59</v>
      </c>
      <c r="B19" s="166">
        <v>0</v>
      </c>
      <c r="C19" s="166"/>
      <c r="D19" s="166"/>
      <c r="E19" s="166">
        <v>41</v>
      </c>
      <c r="F19" s="50"/>
      <c r="G19" s="51"/>
    </row>
    <row r="20" s="58" customFormat="1" ht="15" customHeight="1" spans="1:7">
      <c r="A20" s="137" t="s">
        <v>60</v>
      </c>
      <c r="B20" s="166">
        <v>17120</v>
      </c>
      <c r="C20" s="95">
        <v>15173</v>
      </c>
      <c r="D20" s="95">
        <v>18343</v>
      </c>
      <c r="E20" s="166">
        <v>17228</v>
      </c>
      <c r="F20" s="50">
        <f>E20/D20*100</f>
        <v>93.9213869050864</v>
      </c>
      <c r="G20" s="51">
        <f t="shared" si="0"/>
        <v>0.630841121495327</v>
      </c>
    </row>
    <row r="21" s="58" customFormat="1" ht="15" customHeight="1" spans="1:7">
      <c r="A21" s="137" t="s">
        <v>51</v>
      </c>
      <c r="B21" s="166">
        <v>2325</v>
      </c>
      <c r="C21" s="166"/>
      <c r="D21" s="166"/>
      <c r="E21" s="166">
        <v>2464</v>
      </c>
      <c r="F21" s="50"/>
      <c r="G21" s="51">
        <f t="shared" si="0"/>
        <v>5.97849462365591</v>
      </c>
    </row>
    <row r="22" s="58" customFormat="1" ht="15" customHeight="1" spans="1:7">
      <c r="A22" s="137" t="s">
        <v>52</v>
      </c>
      <c r="B22" s="166">
        <v>752</v>
      </c>
      <c r="C22" s="166"/>
      <c r="D22" s="166"/>
      <c r="E22" s="166">
        <v>528</v>
      </c>
      <c r="F22" s="50"/>
      <c r="G22" s="51">
        <f t="shared" si="0"/>
        <v>-29.7872340425532</v>
      </c>
    </row>
    <row r="23" s="58" customFormat="1" ht="15" customHeight="1" spans="1:7">
      <c r="A23" s="137" t="s">
        <v>61</v>
      </c>
      <c r="B23" s="166">
        <v>429</v>
      </c>
      <c r="C23" s="166"/>
      <c r="D23" s="166"/>
      <c r="E23" s="166">
        <v>409</v>
      </c>
      <c r="F23" s="50"/>
      <c r="G23" s="51">
        <f t="shared" si="0"/>
        <v>-4.66200466200466</v>
      </c>
    </row>
    <row r="24" s="58" customFormat="1" ht="15" customHeight="1" spans="1:7">
      <c r="A24" s="137" t="s">
        <v>62</v>
      </c>
      <c r="B24" s="166">
        <v>6685</v>
      </c>
      <c r="C24" s="166"/>
      <c r="D24" s="166"/>
      <c r="E24" s="166">
        <v>6769</v>
      </c>
      <c r="F24" s="50"/>
      <c r="G24" s="51">
        <f t="shared" si="0"/>
        <v>1.2565445026178</v>
      </c>
    </row>
    <row r="25" s="58" customFormat="1" ht="15" customHeight="1" spans="1:7">
      <c r="A25" s="137" t="s">
        <v>63</v>
      </c>
      <c r="B25" s="166">
        <v>6929</v>
      </c>
      <c r="C25" s="166"/>
      <c r="D25" s="166"/>
      <c r="E25" s="166">
        <v>7058</v>
      </c>
      <c r="F25" s="50"/>
      <c r="G25" s="51">
        <f t="shared" si="0"/>
        <v>1.86174051089623</v>
      </c>
    </row>
    <row r="26" s="58" customFormat="1" ht="15" customHeight="1" spans="1:7">
      <c r="A26" s="137" t="s">
        <v>64</v>
      </c>
      <c r="B26" s="166">
        <v>3070</v>
      </c>
      <c r="C26" s="95">
        <v>1966</v>
      </c>
      <c r="D26" s="95">
        <v>2715</v>
      </c>
      <c r="E26" s="166">
        <v>2715</v>
      </c>
      <c r="F26" s="50">
        <f>E26/D26*100</f>
        <v>100</v>
      </c>
      <c r="G26" s="51">
        <f t="shared" si="0"/>
        <v>-11.5635179153094</v>
      </c>
    </row>
    <row r="27" s="58" customFormat="1" ht="15" customHeight="1" spans="1:7">
      <c r="A27" s="167" t="s">
        <v>51</v>
      </c>
      <c r="B27" s="166">
        <v>935</v>
      </c>
      <c r="C27" s="166"/>
      <c r="D27" s="166"/>
      <c r="E27" s="166">
        <v>915</v>
      </c>
      <c r="F27" s="50"/>
      <c r="G27" s="51">
        <f t="shared" si="0"/>
        <v>-2.13903743315508</v>
      </c>
    </row>
    <row r="28" s="58" customFormat="1" ht="15" customHeight="1" spans="1:7">
      <c r="A28" s="167" t="s">
        <v>52</v>
      </c>
      <c r="B28" s="166">
        <v>652</v>
      </c>
      <c r="C28" s="166"/>
      <c r="D28" s="166"/>
      <c r="E28" s="166">
        <v>296</v>
      </c>
      <c r="F28" s="50"/>
      <c r="G28" s="51">
        <f t="shared" si="0"/>
        <v>-54.601226993865</v>
      </c>
    </row>
    <row r="29" s="58" customFormat="1" ht="15" customHeight="1" spans="1:7">
      <c r="A29" s="167" t="s">
        <v>65</v>
      </c>
      <c r="B29" s="166">
        <v>5</v>
      </c>
      <c r="C29" s="166"/>
      <c r="D29" s="166"/>
      <c r="E29" s="166">
        <v>1</v>
      </c>
      <c r="F29" s="50"/>
      <c r="G29" s="51">
        <f t="shared" si="0"/>
        <v>-80</v>
      </c>
    </row>
    <row r="30" s="58" customFormat="1" ht="15" customHeight="1" spans="1:7">
      <c r="A30" s="167" t="s">
        <v>66</v>
      </c>
      <c r="B30" s="166">
        <v>7</v>
      </c>
      <c r="C30" s="166"/>
      <c r="D30" s="166"/>
      <c r="E30" s="166">
        <v>4</v>
      </c>
      <c r="F30" s="50"/>
      <c r="G30" s="51">
        <f t="shared" si="0"/>
        <v>-42.8571428571429</v>
      </c>
    </row>
    <row r="31" s="58" customFormat="1" ht="15" customHeight="1" spans="1:7">
      <c r="A31" s="167" t="s">
        <v>62</v>
      </c>
      <c r="B31" s="166">
        <v>1135</v>
      </c>
      <c r="C31" s="166"/>
      <c r="D31" s="166"/>
      <c r="E31" s="166">
        <v>1136</v>
      </c>
      <c r="F31" s="50"/>
      <c r="G31" s="51">
        <f t="shared" si="0"/>
        <v>0.0881057268722467</v>
      </c>
    </row>
    <row r="32" s="58" customFormat="1" ht="15" customHeight="1" spans="1:7">
      <c r="A32" s="167" t="s">
        <v>67</v>
      </c>
      <c r="B32" s="166">
        <v>336</v>
      </c>
      <c r="C32" s="166"/>
      <c r="D32" s="166"/>
      <c r="E32" s="166">
        <v>363</v>
      </c>
      <c r="F32" s="50"/>
      <c r="G32" s="51">
        <f t="shared" si="0"/>
        <v>8.03571428571429</v>
      </c>
    </row>
    <row r="33" s="58" customFormat="1" ht="15" customHeight="1" spans="1:7">
      <c r="A33" s="167" t="s">
        <v>68</v>
      </c>
      <c r="B33" s="166">
        <v>756</v>
      </c>
      <c r="C33" s="95">
        <v>464</v>
      </c>
      <c r="D33" s="95">
        <v>596</v>
      </c>
      <c r="E33" s="166">
        <v>596</v>
      </c>
      <c r="F33" s="50">
        <f>E33/D33*100</f>
        <v>100</v>
      </c>
      <c r="G33" s="51">
        <f t="shared" si="0"/>
        <v>-21.1640211640212</v>
      </c>
    </row>
    <row r="34" s="58" customFormat="1" ht="15" customHeight="1" spans="1:7">
      <c r="A34" s="167" t="s">
        <v>51</v>
      </c>
      <c r="B34" s="166">
        <v>306</v>
      </c>
      <c r="C34" s="166"/>
      <c r="D34" s="166"/>
      <c r="E34" s="166">
        <v>419</v>
      </c>
      <c r="F34" s="50"/>
      <c r="G34" s="51">
        <f t="shared" si="0"/>
        <v>36.9281045751634</v>
      </c>
    </row>
    <row r="35" s="58" customFormat="1" ht="15" customHeight="1" spans="1:7">
      <c r="A35" s="167" t="s">
        <v>69</v>
      </c>
      <c r="B35" s="166">
        <v>130</v>
      </c>
      <c r="C35" s="166"/>
      <c r="D35" s="166"/>
      <c r="E35" s="166">
        <v>110</v>
      </c>
      <c r="F35" s="50"/>
      <c r="G35" s="51">
        <f t="shared" si="0"/>
        <v>-15.3846153846154</v>
      </c>
    </row>
    <row r="36" s="58" customFormat="1" ht="15" customHeight="1" spans="1:7">
      <c r="A36" s="167" t="s">
        <v>70</v>
      </c>
      <c r="B36" s="166">
        <v>200</v>
      </c>
      <c r="C36" s="166"/>
      <c r="D36" s="166"/>
      <c r="E36" s="166">
        <v>22</v>
      </c>
      <c r="F36" s="50"/>
      <c r="G36" s="51">
        <f t="shared" si="0"/>
        <v>-89</v>
      </c>
    </row>
    <row r="37" s="58" customFormat="1" ht="15" customHeight="1" spans="1:7">
      <c r="A37" s="167" t="s">
        <v>71</v>
      </c>
      <c r="B37" s="166">
        <v>23</v>
      </c>
      <c r="C37" s="166"/>
      <c r="D37" s="166"/>
      <c r="E37" s="166">
        <v>45</v>
      </c>
      <c r="F37" s="50"/>
      <c r="G37" s="51">
        <f t="shared" si="0"/>
        <v>95.6521739130435</v>
      </c>
    </row>
    <row r="38" s="58" customFormat="1" ht="15" customHeight="1" spans="1:7">
      <c r="A38" s="167" t="s">
        <v>62</v>
      </c>
      <c r="B38" s="166">
        <v>97</v>
      </c>
      <c r="C38" s="166"/>
      <c r="D38" s="166"/>
      <c r="E38" s="166">
        <v>0</v>
      </c>
      <c r="F38" s="50"/>
      <c r="G38" s="51"/>
    </row>
    <row r="39" s="58" customFormat="1" ht="15" customHeight="1" spans="1:7">
      <c r="A39" s="167" t="s">
        <v>72</v>
      </c>
      <c r="B39" s="166">
        <v>3838</v>
      </c>
      <c r="C39" s="95">
        <v>2800</v>
      </c>
      <c r="D39" s="95">
        <v>3435</v>
      </c>
      <c r="E39" s="166">
        <v>3435</v>
      </c>
      <c r="F39" s="50">
        <f>E39/D39*100</f>
        <v>100</v>
      </c>
      <c r="G39" s="51">
        <f t="shared" si="0"/>
        <v>-10.500260552371</v>
      </c>
    </row>
    <row r="40" s="58" customFormat="1" ht="15" customHeight="1" spans="1:7">
      <c r="A40" s="167" t="s">
        <v>51</v>
      </c>
      <c r="B40" s="166">
        <v>846</v>
      </c>
      <c r="C40" s="166"/>
      <c r="D40" s="166"/>
      <c r="E40" s="166">
        <v>916</v>
      </c>
      <c r="F40" s="50"/>
      <c r="G40" s="51">
        <f t="shared" si="0"/>
        <v>8.274231678487</v>
      </c>
    </row>
    <row r="41" s="58" customFormat="1" ht="15" customHeight="1" spans="1:7">
      <c r="A41" s="167" t="s">
        <v>52</v>
      </c>
      <c r="B41" s="166">
        <v>160</v>
      </c>
      <c r="C41" s="166"/>
      <c r="D41" s="166"/>
      <c r="E41" s="166">
        <v>121</v>
      </c>
      <c r="F41" s="50"/>
      <c r="G41" s="51">
        <f t="shared" si="0"/>
        <v>-24.375</v>
      </c>
    </row>
    <row r="42" s="58" customFormat="1" ht="15" customHeight="1" spans="1:7">
      <c r="A42" s="167" t="s">
        <v>62</v>
      </c>
      <c r="B42" s="166">
        <v>1795</v>
      </c>
      <c r="C42" s="166"/>
      <c r="D42" s="166"/>
      <c r="E42" s="166">
        <v>1806</v>
      </c>
      <c r="F42" s="50"/>
      <c r="G42" s="51">
        <f t="shared" si="0"/>
        <v>0.612813370473538</v>
      </c>
    </row>
    <row r="43" s="58" customFormat="1" ht="15" customHeight="1" spans="1:7">
      <c r="A43" s="167" t="s">
        <v>73</v>
      </c>
      <c r="B43" s="166">
        <v>1037</v>
      </c>
      <c r="C43" s="166"/>
      <c r="D43" s="166"/>
      <c r="E43" s="166">
        <v>592</v>
      </c>
      <c r="F43" s="50"/>
      <c r="G43" s="51">
        <f t="shared" si="0"/>
        <v>-42.9122468659595</v>
      </c>
    </row>
    <row r="44" s="58" customFormat="1" ht="15" customHeight="1" spans="1:7">
      <c r="A44" s="167" t="s">
        <v>74</v>
      </c>
      <c r="B44" s="166">
        <v>4029</v>
      </c>
      <c r="C44" s="95">
        <v>2303</v>
      </c>
      <c r="D44" s="95">
        <v>2638</v>
      </c>
      <c r="E44" s="166">
        <v>2638</v>
      </c>
      <c r="F44" s="50">
        <f>E44/D44*100</f>
        <v>100</v>
      </c>
      <c r="G44" s="51">
        <f t="shared" si="0"/>
        <v>-34.5246959543311</v>
      </c>
    </row>
    <row r="45" s="58" customFormat="1" ht="15" customHeight="1" spans="1:7">
      <c r="A45" s="167" t="s">
        <v>51</v>
      </c>
      <c r="B45" s="166">
        <v>3092</v>
      </c>
      <c r="C45" s="166"/>
      <c r="D45" s="166"/>
      <c r="E45" s="166">
        <v>2638</v>
      </c>
      <c r="F45" s="50"/>
      <c r="G45" s="51">
        <f t="shared" si="0"/>
        <v>-14.6830530401035</v>
      </c>
    </row>
    <row r="46" s="58" customFormat="1" ht="15" customHeight="1" spans="1:7">
      <c r="A46" s="167" t="s">
        <v>75</v>
      </c>
      <c r="B46" s="166">
        <v>937</v>
      </c>
      <c r="C46" s="166"/>
      <c r="D46" s="166"/>
      <c r="E46" s="166">
        <v>0</v>
      </c>
      <c r="F46" s="50"/>
      <c r="G46" s="51"/>
    </row>
    <row r="47" s="58" customFormat="1" ht="15" customHeight="1" spans="1:7">
      <c r="A47" s="167" t="s">
        <v>76</v>
      </c>
      <c r="B47" s="166">
        <v>624</v>
      </c>
      <c r="C47" s="95">
        <v>498</v>
      </c>
      <c r="D47" s="95">
        <v>614</v>
      </c>
      <c r="E47" s="166">
        <v>614</v>
      </c>
      <c r="F47" s="50">
        <f>E47/D47*100</f>
        <v>100</v>
      </c>
      <c r="G47" s="51">
        <f t="shared" si="0"/>
        <v>-1.6025641025641</v>
      </c>
    </row>
    <row r="48" s="58" customFormat="1" ht="15" customHeight="1" spans="1:7">
      <c r="A48" s="167" t="s">
        <v>51</v>
      </c>
      <c r="B48" s="166">
        <v>474</v>
      </c>
      <c r="C48" s="166"/>
      <c r="D48" s="166"/>
      <c r="E48" s="166">
        <v>493</v>
      </c>
      <c r="F48" s="50"/>
      <c r="G48" s="51">
        <f t="shared" si="0"/>
        <v>4.0084388185654</v>
      </c>
    </row>
    <row r="49" s="58" customFormat="1" ht="15" customHeight="1" spans="1:7">
      <c r="A49" s="167" t="s">
        <v>77</v>
      </c>
      <c r="B49" s="166">
        <v>150</v>
      </c>
      <c r="C49" s="166"/>
      <c r="D49" s="166"/>
      <c r="E49" s="166">
        <v>121</v>
      </c>
      <c r="F49" s="50"/>
      <c r="G49" s="51">
        <f t="shared" si="0"/>
        <v>-19.3333333333333</v>
      </c>
    </row>
    <row r="50" s="58" customFormat="1" ht="15" customHeight="1" spans="1:7">
      <c r="A50" s="167" t="s">
        <v>78</v>
      </c>
      <c r="B50" s="166">
        <v>593</v>
      </c>
      <c r="C50" s="95">
        <v>663</v>
      </c>
      <c r="D50" s="95">
        <v>863</v>
      </c>
      <c r="E50" s="166">
        <v>863</v>
      </c>
      <c r="F50" s="50">
        <f>E50/D50*100</f>
        <v>100</v>
      </c>
      <c r="G50" s="51">
        <f t="shared" si="0"/>
        <v>45.531197301855</v>
      </c>
    </row>
    <row r="51" s="58" customFormat="1" ht="15" customHeight="1" spans="1:7">
      <c r="A51" s="167" t="s">
        <v>79</v>
      </c>
      <c r="B51" s="166">
        <v>0</v>
      </c>
      <c r="C51" s="166"/>
      <c r="D51" s="166"/>
      <c r="E51" s="166">
        <v>9</v>
      </c>
      <c r="F51" s="50"/>
      <c r="G51" s="51"/>
    </row>
    <row r="52" s="58" customFormat="1" ht="15" customHeight="1" spans="1:7">
      <c r="A52" s="167" t="s">
        <v>80</v>
      </c>
      <c r="B52" s="166">
        <v>593</v>
      </c>
      <c r="C52" s="166"/>
      <c r="D52" s="166"/>
      <c r="E52" s="166">
        <v>854</v>
      </c>
      <c r="F52" s="50"/>
      <c r="G52" s="51">
        <f t="shared" si="0"/>
        <v>44.0134907251265</v>
      </c>
    </row>
    <row r="53" s="58" customFormat="1" ht="15" customHeight="1" spans="1:7">
      <c r="A53" s="167" t="s">
        <v>81</v>
      </c>
      <c r="B53" s="166">
        <v>3896</v>
      </c>
      <c r="C53" s="95">
        <v>8300</v>
      </c>
      <c r="D53" s="95">
        <v>3876</v>
      </c>
      <c r="E53" s="166">
        <v>3860</v>
      </c>
      <c r="F53" s="50">
        <f>E53/D53*100</f>
        <v>99.5872033023736</v>
      </c>
      <c r="G53" s="51">
        <f t="shared" si="0"/>
        <v>-0.924024640657084</v>
      </c>
    </row>
    <row r="54" s="58" customFormat="1" ht="15" customHeight="1" spans="1:7">
      <c r="A54" s="167" t="s">
        <v>51</v>
      </c>
      <c r="B54" s="166">
        <v>2503</v>
      </c>
      <c r="C54" s="166"/>
      <c r="D54" s="166"/>
      <c r="E54" s="166">
        <v>2426</v>
      </c>
      <c r="F54" s="50"/>
      <c r="G54" s="51">
        <f t="shared" si="0"/>
        <v>-3.07630842988414</v>
      </c>
    </row>
    <row r="55" s="58" customFormat="1" ht="15" customHeight="1" spans="1:7">
      <c r="A55" s="167" t="s">
        <v>52</v>
      </c>
      <c r="B55" s="166">
        <v>917</v>
      </c>
      <c r="C55" s="166"/>
      <c r="D55" s="166"/>
      <c r="E55" s="166">
        <v>908</v>
      </c>
      <c r="F55" s="50"/>
      <c r="G55" s="51">
        <f t="shared" si="0"/>
        <v>-0.981461286804798</v>
      </c>
    </row>
    <row r="56" s="58" customFormat="1" ht="15" customHeight="1" spans="1:7">
      <c r="A56" s="167" t="s">
        <v>82</v>
      </c>
      <c r="B56" s="166">
        <v>44</v>
      </c>
      <c r="C56" s="166"/>
      <c r="D56" s="166"/>
      <c r="E56" s="166">
        <v>35</v>
      </c>
      <c r="F56" s="50"/>
      <c r="G56" s="51">
        <f t="shared" si="0"/>
        <v>-20.4545454545455</v>
      </c>
    </row>
    <row r="57" s="58" customFormat="1" ht="15" customHeight="1" spans="1:7">
      <c r="A57" s="167" t="s">
        <v>83</v>
      </c>
      <c r="B57" s="166">
        <v>100</v>
      </c>
      <c r="C57" s="166"/>
      <c r="D57" s="166"/>
      <c r="E57" s="166">
        <v>255</v>
      </c>
      <c r="F57" s="50"/>
      <c r="G57" s="51">
        <f t="shared" si="0"/>
        <v>155</v>
      </c>
    </row>
    <row r="58" s="58" customFormat="1" ht="15" customHeight="1" spans="1:7">
      <c r="A58" s="167" t="s">
        <v>62</v>
      </c>
      <c r="B58" s="166">
        <v>117</v>
      </c>
      <c r="C58" s="166"/>
      <c r="D58" s="166"/>
      <c r="E58" s="166">
        <v>103</v>
      </c>
      <c r="F58" s="50"/>
      <c r="G58" s="51">
        <f t="shared" si="0"/>
        <v>-11.965811965812</v>
      </c>
    </row>
    <row r="59" s="58" customFormat="1" ht="15" customHeight="1" spans="1:7">
      <c r="A59" s="167" t="s">
        <v>84</v>
      </c>
      <c r="B59" s="166">
        <v>215</v>
      </c>
      <c r="C59" s="166"/>
      <c r="D59" s="166"/>
      <c r="E59" s="166">
        <v>133</v>
      </c>
      <c r="F59" s="50"/>
      <c r="G59" s="51">
        <f t="shared" si="0"/>
        <v>-38.1395348837209</v>
      </c>
    </row>
    <row r="60" s="58" customFormat="1" ht="15" customHeight="1" spans="1:7">
      <c r="A60" s="167" t="s">
        <v>85</v>
      </c>
      <c r="B60" s="166">
        <v>704</v>
      </c>
      <c r="C60" s="95">
        <v>675</v>
      </c>
      <c r="D60" s="95">
        <v>899</v>
      </c>
      <c r="E60" s="166">
        <v>899</v>
      </c>
      <c r="F60" s="50">
        <f>E60/D60*100</f>
        <v>100</v>
      </c>
      <c r="G60" s="51">
        <f t="shared" si="0"/>
        <v>27.6988636363636</v>
      </c>
    </row>
    <row r="61" s="58" customFormat="1" ht="15" customHeight="1" spans="1:7">
      <c r="A61" s="167" t="s">
        <v>51</v>
      </c>
      <c r="B61" s="166">
        <v>565</v>
      </c>
      <c r="C61" s="166"/>
      <c r="D61" s="166"/>
      <c r="E61" s="166">
        <v>605</v>
      </c>
      <c r="F61" s="50"/>
      <c r="G61" s="51">
        <f t="shared" si="0"/>
        <v>7.07964601769912</v>
      </c>
    </row>
    <row r="62" s="58" customFormat="1" ht="15" customHeight="1" spans="1:7">
      <c r="A62" s="167" t="s">
        <v>52</v>
      </c>
      <c r="B62" s="166">
        <v>115</v>
      </c>
      <c r="C62" s="166"/>
      <c r="D62" s="166"/>
      <c r="E62" s="166">
        <v>149</v>
      </c>
      <c r="F62" s="50"/>
      <c r="G62" s="51">
        <f t="shared" si="0"/>
        <v>29.5652173913043</v>
      </c>
    </row>
    <row r="63" s="58" customFormat="1" ht="15" customHeight="1" spans="1:7">
      <c r="A63" s="167" t="s">
        <v>86</v>
      </c>
      <c r="B63" s="166">
        <v>18</v>
      </c>
      <c r="C63" s="166"/>
      <c r="D63" s="166"/>
      <c r="E63" s="166">
        <v>0</v>
      </c>
      <c r="F63" s="50"/>
      <c r="G63" s="51"/>
    </row>
    <row r="64" s="58" customFormat="1" ht="15" customHeight="1" spans="1:7">
      <c r="A64" s="167" t="s">
        <v>62</v>
      </c>
      <c r="B64" s="166">
        <v>0</v>
      </c>
      <c r="C64" s="166"/>
      <c r="D64" s="166"/>
      <c r="E64" s="166">
        <v>143</v>
      </c>
      <c r="F64" s="50"/>
      <c r="G64" s="51"/>
    </row>
    <row r="65" s="58" customFormat="1" ht="15" customHeight="1" spans="1:7">
      <c r="A65" s="167" t="s">
        <v>87</v>
      </c>
      <c r="B65" s="166">
        <v>6</v>
      </c>
      <c r="C65" s="166"/>
      <c r="D65" s="166"/>
      <c r="E65" s="166">
        <v>2</v>
      </c>
      <c r="F65" s="50"/>
      <c r="G65" s="51">
        <f t="shared" si="0"/>
        <v>-66.6666666666667</v>
      </c>
    </row>
    <row r="66" s="58" customFormat="1" ht="15" customHeight="1" spans="1:7">
      <c r="A66" s="167" t="s">
        <v>88</v>
      </c>
      <c r="B66" s="166">
        <v>86</v>
      </c>
      <c r="C66" s="166"/>
      <c r="D66" s="166"/>
      <c r="E66" s="166">
        <v>0</v>
      </c>
      <c r="F66" s="50"/>
      <c r="G66" s="51"/>
    </row>
    <row r="67" s="58" customFormat="1" ht="15" customHeight="1" spans="1:7">
      <c r="A67" s="167" t="s">
        <v>52</v>
      </c>
      <c r="B67" s="166">
        <v>86</v>
      </c>
      <c r="C67" s="166"/>
      <c r="D67" s="166"/>
      <c r="E67" s="166">
        <v>0</v>
      </c>
      <c r="F67" s="50"/>
      <c r="G67" s="51"/>
    </row>
    <row r="68" s="58" customFormat="1" ht="15" customHeight="1" spans="1:7">
      <c r="A68" s="167" t="s">
        <v>89</v>
      </c>
      <c r="B68" s="166">
        <v>257</v>
      </c>
      <c r="C68" s="95">
        <v>184</v>
      </c>
      <c r="D68" s="95">
        <v>267</v>
      </c>
      <c r="E68" s="166">
        <v>267</v>
      </c>
      <c r="F68" s="50">
        <f>E68/D68*100</f>
        <v>100</v>
      </c>
      <c r="G68" s="51">
        <f t="shared" si="0"/>
        <v>3.89105058365759</v>
      </c>
    </row>
    <row r="69" s="58" customFormat="1" ht="15" customHeight="1" spans="1:7">
      <c r="A69" s="167" t="s">
        <v>51</v>
      </c>
      <c r="B69" s="166">
        <v>229</v>
      </c>
      <c r="C69" s="166"/>
      <c r="D69" s="166"/>
      <c r="E69" s="166">
        <v>229</v>
      </c>
      <c r="F69" s="50"/>
      <c r="G69" s="51">
        <f t="shared" si="0"/>
        <v>0</v>
      </c>
    </row>
    <row r="70" s="58" customFormat="1" ht="15" customHeight="1" spans="1:7">
      <c r="A70" s="167" t="s">
        <v>52</v>
      </c>
      <c r="B70" s="166">
        <v>8</v>
      </c>
      <c r="C70" s="166"/>
      <c r="D70" s="166"/>
      <c r="E70" s="166">
        <v>9</v>
      </c>
      <c r="F70" s="50"/>
      <c r="G70" s="51">
        <f t="shared" ref="G70:G133" si="1">(E70-B70)/B70*100</f>
        <v>12.5</v>
      </c>
    </row>
    <row r="71" s="58" customFormat="1" ht="15" customHeight="1" spans="1:7">
      <c r="A71" s="167" t="s">
        <v>90</v>
      </c>
      <c r="B71" s="166">
        <v>19</v>
      </c>
      <c r="C71" s="166"/>
      <c r="D71" s="166"/>
      <c r="E71" s="166">
        <v>28</v>
      </c>
      <c r="F71" s="50"/>
      <c r="G71" s="51">
        <f t="shared" si="1"/>
        <v>47.3684210526316</v>
      </c>
    </row>
    <row r="72" s="58" customFormat="1" ht="15" customHeight="1" spans="1:7">
      <c r="A72" s="167" t="s">
        <v>91</v>
      </c>
      <c r="B72" s="166">
        <v>1</v>
      </c>
      <c r="C72" s="166"/>
      <c r="D72" s="166"/>
      <c r="E72" s="166">
        <v>1</v>
      </c>
      <c r="F72" s="50"/>
      <c r="G72" s="51">
        <f t="shared" si="1"/>
        <v>0</v>
      </c>
    </row>
    <row r="73" s="58" customFormat="1" ht="15" customHeight="1" spans="1:7">
      <c r="A73" s="167" t="s">
        <v>92</v>
      </c>
      <c r="B73" s="166">
        <v>902</v>
      </c>
      <c r="C73" s="95">
        <v>472</v>
      </c>
      <c r="D73" s="95">
        <v>667</v>
      </c>
      <c r="E73" s="166">
        <v>667</v>
      </c>
      <c r="F73" s="50">
        <f>E73/D73*100</f>
        <v>100</v>
      </c>
      <c r="G73" s="51">
        <f t="shared" si="1"/>
        <v>-26.0532150776053</v>
      </c>
    </row>
    <row r="74" s="58" customFormat="1" ht="15" customHeight="1" spans="1:7">
      <c r="A74" s="167" t="s">
        <v>93</v>
      </c>
      <c r="B74" s="166">
        <v>902</v>
      </c>
      <c r="C74" s="166"/>
      <c r="D74" s="166"/>
      <c r="E74" s="166">
        <v>667</v>
      </c>
      <c r="F74" s="50"/>
      <c r="G74" s="51">
        <f t="shared" si="1"/>
        <v>-26.0532150776053</v>
      </c>
    </row>
    <row r="75" s="58" customFormat="1" ht="15" customHeight="1" spans="1:7">
      <c r="A75" s="167" t="s">
        <v>94</v>
      </c>
      <c r="B75" s="166">
        <v>565</v>
      </c>
      <c r="C75" s="95">
        <v>445</v>
      </c>
      <c r="D75" s="95">
        <v>658</v>
      </c>
      <c r="E75" s="166">
        <v>658</v>
      </c>
      <c r="F75" s="50">
        <f>E75/D75*100</f>
        <v>100</v>
      </c>
      <c r="G75" s="51">
        <f t="shared" si="1"/>
        <v>16.4601769911504</v>
      </c>
    </row>
    <row r="76" s="58" customFormat="1" ht="15" customHeight="1" spans="1:7">
      <c r="A76" s="167" t="s">
        <v>51</v>
      </c>
      <c r="B76" s="166">
        <v>437</v>
      </c>
      <c r="C76" s="166"/>
      <c r="D76" s="166"/>
      <c r="E76" s="166">
        <v>474</v>
      </c>
      <c r="F76" s="50"/>
      <c r="G76" s="51">
        <f t="shared" si="1"/>
        <v>8.46681922196796</v>
      </c>
    </row>
    <row r="77" s="58" customFormat="1" ht="15" customHeight="1" spans="1:7">
      <c r="A77" s="167" t="s">
        <v>52</v>
      </c>
      <c r="B77" s="166">
        <v>128</v>
      </c>
      <c r="C77" s="166"/>
      <c r="D77" s="166"/>
      <c r="E77" s="166">
        <v>184</v>
      </c>
      <c r="F77" s="50"/>
      <c r="G77" s="51">
        <f t="shared" si="1"/>
        <v>43.75</v>
      </c>
    </row>
    <row r="78" s="58" customFormat="1" ht="15" customHeight="1" spans="1:7">
      <c r="A78" s="167" t="s">
        <v>95</v>
      </c>
      <c r="B78" s="166">
        <v>1115</v>
      </c>
      <c r="C78" s="95">
        <v>573</v>
      </c>
      <c r="D78" s="95">
        <v>934</v>
      </c>
      <c r="E78" s="166">
        <v>934</v>
      </c>
      <c r="F78" s="50">
        <f>E78/D78*100</f>
        <v>100</v>
      </c>
      <c r="G78" s="51">
        <f t="shared" si="1"/>
        <v>-16.2331838565022</v>
      </c>
    </row>
    <row r="79" s="58" customFormat="1" ht="15" customHeight="1" spans="1:7">
      <c r="A79" s="167" t="s">
        <v>51</v>
      </c>
      <c r="B79" s="166">
        <v>546</v>
      </c>
      <c r="C79" s="166"/>
      <c r="D79" s="166"/>
      <c r="E79" s="166">
        <v>530</v>
      </c>
      <c r="F79" s="50"/>
      <c r="G79" s="51">
        <f t="shared" si="1"/>
        <v>-2.93040293040293</v>
      </c>
    </row>
    <row r="80" s="58" customFormat="1" ht="15" customHeight="1" spans="1:7">
      <c r="A80" s="167" t="s">
        <v>52</v>
      </c>
      <c r="B80" s="166">
        <v>163</v>
      </c>
      <c r="C80" s="166"/>
      <c r="D80" s="166"/>
      <c r="E80" s="166">
        <v>183</v>
      </c>
      <c r="F80" s="50"/>
      <c r="G80" s="51">
        <f t="shared" si="1"/>
        <v>12.2699386503067</v>
      </c>
    </row>
    <row r="81" s="58" customFormat="1" ht="15" customHeight="1" spans="1:7">
      <c r="A81" s="167" t="s">
        <v>96</v>
      </c>
      <c r="B81" s="166">
        <v>35</v>
      </c>
      <c r="C81" s="166"/>
      <c r="D81" s="166"/>
      <c r="E81" s="166">
        <v>0</v>
      </c>
      <c r="F81" s="50"/>
      <c r="G81" s="51"/>
    </row>
    <row r="82" s="58" customFormat="1" ht="15" customHeight="1" spans="1:7">
      <c r="A82" s="167" t="s">
        <v>97</v>
      </c>
      <c r="B82" s="166">
        <v>371</v>
      </c>
      <c r="C82" s="166"/>
      <c r="D82" s="166"/>
      <c r="E82" s="166">
        <v>221</v>
      </c>
      <c r="F82" s="50"/>
      <c r="G82" s="51">
        <f t="shared" si="1"/>
        <v>-40.4312668463612</v>
      </c>
    </row>
    <row r="83" s="58" customFormat="1" ht="15" customHeight="1" spans="1:7">
      <c r="A83" s="167" t="s">
        <v>98</v>
      </c>
      <c r="B83" s="166">
        <v>3475</v>
      </c>
      <c r="C83" s="95">
        <v>2566</v>
      </c>
      <c r="D83" s="95">
        <v>4337</v>
      </c>
      <c r="E83" s="166">
        <v>3788</v>
      </c>
      <c r="F83" s="50">
        <f>E83/D83*100</f>
        <v>87.3414802859119</v>
      </c>
      <c r="G83" s="51">
        <f t="shared" si="1"/>
        <v>9.00719424460432</v>
      </c>
    </row>
    <row r="84" s="58" customFormat="1" ht="15" customHeight="1" spans="1:7">
      <c r="A84" s="167" t="s">
        <v>51</v>
      </c>
      <c r="B84" s="166">
        <v>2832</v>
      </c>
      <c r="C84" s="166"/>
      <c r="D84" s="166"/>
      <c r="E84" s="166">
        <v>3302</v>
      </c>
      <c r="F84" s="50"/>
      <c r="G84" s="51">
        <f t="shared" si="1"/>
        <v>16.5960451977401</v>
      </c>
    </row>
    <row r="85" s="58" customFormat="1" ht="15" customHeight="1" spans="1:7">
      <c r="A85" s="167" t="s">
        <v>52</v>
      </c>
      <c r="B85" s="166">
        <v>366</v>
      </c>
      <c r="C85" s="166"/>
      <c r="D85" s="166"/>
      <c r="E85" s="166">
        <v>226</v>
      </c>
      <c r="F85" s="50"/>
      <c r="G85" s="51">
        <f t="shared" si="1"/>
        <v>-38.2513661202186</v>
      </c>
    </row>
    <row r="86" s="58" customFormat="1" ht="15" customHeight="1" spans="1:7">
      <c r="A86" s="167" t="s">
        <v>99</v>
      </c>
      <c r="B86" s="166">
        <v>192</v>
      </c>
      <c r="C86" s="166"/>
      <c r="D86" s="166"/>
      <c r="E86" s="166">
        <v>221</v>
      </c>
      <c r="F86" s="50"/>
      <c r="G86" s="51">
        <f t="shared" si="1"/>
        <v>15.1041666666667</v>
      </c>
    </row>
    <row r="87" s="58" customFormat="1" ht="15" customHeight="1" spans="1:7">
      <c r="A87" s="167" t="s">
        <v>62</v>
      </c>
      <c r="B87" s="166">
        <v>85</v>
      </c>
      <c r="C87" s="166"/>
      <c r="D87" s="166"/>
      <c r="E87" s="166">
        <v>39</v>
      </c>
      <c r="F87" s="50"/>
      <c r="G87" s="51">
        <f t="shared" si="1"/>
        <v>-54.1176470588235</v>
      </c>
    </row>
    <row r="88" s="58" customFormat="1" ht="15" customHeight="1" spans="1:7">
      <c r="A88" s="167" t="s">
        <v>100</v>
      </c>
      <c r="B88" s="166">
        <v>1851</v>
      </c>
      <c r="C88" s="95">
        <v>2020</v>
      </c>
      <c r="D88" s="95">
        <v>2066</v>
      </c>
      <c r="E88" s="166">
        <v>2066</v>
      </c>
      <c r="F88" s="50">
        <f>E88/D88*100</f>
        <v>100</v>
      </c>
      <c r="G88" s="51">
        <f t="shared" si="1"/>
        <v>11.6153430578066</v>
      </c>
    </row>
    <row r="89" s="58" customFormat="1" ht="15" customHeight="1" spans="1:7">
      <c r="A89" s="167" t="s">
        <v>51</v>
      </c>
      <c r="B89" s="166">
        <v>829</v>
      </c>
      <c r="C89" s="166"/>
      <c r="D89" s="166"/>
      <c r="E89" s="166">
        <v>508</v>
      </c>
      <c r="F89" s="50"/>
      <c r="G89" s="51">
        <f t="shared" si="1"/>
        <v>-38.7213510253317</v>
      </c>
    </row>
    <row r="90" s="58" customFormat="1" ht="15" customHeight="1" spans="1:7">
      <c r="A90" s="167" t="s">
        <v>52</v>
      </c>
      <c r="B90" s="166">
        <v>105</v>
      </c>
      <c r="C90" s="166"/>
      <c r="D90" s="166"/>
      <c r="E90" s="166">
        <v>259</v>
      </c>
      <c r="F90" s="50"/>
      <c r="G90" s="51">
        <f t="shared" si="1"/>
        <v>146.666666666667</v>
      </c>
    </row>
    <row r="91" s="58" customFormat="1" ht="15" customHeight="1" spans="1:7">
      <c r="A91" s="167" t="s">
        <v>101</v>
      </c>
      <c r="B91" s="166">
        <v>27</v>
      </c>
      <c r="C91" s="166"/>
      <c r="D91" s="166"/>
      <c r="E91" s="166">
        <v>32</v>
      </c>
      <c r="F91" s="50"/>
      <c r="G91" s="51">
        <f t="shared" si="1"/>
        <v>18.5185185185185</v>
      </c>
    </row>
    <row r="92" s="58" customFormat="1" ht="15" customHeight="1" spans="1:7">
      <c r="A92" s="167" t="s">
        <v>62</v>
      </c>
      <c r="B92" s="166">
        <v>587</v>
      </c>
      <c r="C92" s="166"/>
      <c r="D92" s="166"/>
      <c r="E92" s="166">
        <v>596</v>
      </c>
      <c r="F92" s="50"/>
      <c r="G92" s="51">
        <f t="shared" si="1"/>
        <v>1.53321976149915</v>
      </c>
    </row>
    <row r="93" s="58" customFormat="1" ht="15" customHeight="1" spans="1:7">
      <c r="A93" s="167" t="s">
        <v>102</v>
      </c>
      <c r="B93" s="166">
        <v>303</v>
      </c>
      <c r="C93" s="166"/>
      <c r="D93" s="166"/>
      <c r="E93" s="166">
        <v>671</v>
      </c>
      <c r="F93" s="50"/>
      <c r="G93" s="51">
        <f t="shared" si="1"/>
        <v>121.452145214521</v>
      </c>
    </row>
    <row r="94" s="58" customFormat="1" ht="15" customHeight="1" spans="1:7">
      <c r="A94" s="167" t="s">
        <v>103</v>
      </c>
      <c r="B94" s="166">
        <v>1577</v>
      </c>
      <c r="C94" s="95">
        <v>1278</v>
      </c>
      <c r="D94" s="95">
        <v>1712</v>
      </c>
      <c r="E94" s="166">
        <v>1322</v>
      </c>
      <c r="F94" s="50">
        <f>E94/D94*100</f>
        <v>77.2196261682243</v>
      </c>
      <c r="G94" s="51">
        <f t="shared" si="1"/>
        <v>-16.1699429296132</v>
      </c>
    </row>
    <row r="95" s="58" customFormat="1" ht="15" customHeight="1" spans="1:7">
      <c r="A95" s="167" t="s">
        <v>51</v>
      </c>
      <c r="B95" s="166">
        <v>580</v>
      </c>
      <c r="C95" s="166"/>
      <c r="D95" s="166"/>
      <c r="E95" s="166">
        <v>599</v>
      </c>
      <c r="F95" s="50"/>
      <c r="G95" s="51">
        <f t="shared" si="1"/>
        <v>3.27586206896552</v>
      </c>
    </row>
    <row r="96" s="58" customFormat="1" ht="15" customHeight="1" spans="1:7">
      <c r="A96" s="167" t="s">
        <v>52</v>
      </c>
      <c r="B96" s="166">
        <v>652</v>
      </c>
      <c r="C96" s="166"/>
      <c r="D96" s="166"/>
      <c r="E96" s="166">
        <v>348</v>
      </c>
      <c r="F96" s="50"/>
      <c r="G96" s="51">
        <f t="shared" si="1"/>
        <v>-46.6257668711656</v>
      </c>
    </row>
    <row r="97" s="58" customFormat="1" ht="15" customHeight="1" spans="1:7">
      <c r="A97" s="167" t="s">
        <v>62</v>
      </c>
      <c r="B97" s="166">
        <v>335</v>
      </c>
      <c r="C97" s="166"/>
      <c r="D97" s="166"/>
      <c r="E97" s="166">
        <v>363</v>
      </c>
      <c r="F97" s="50"/>
      <c r="G97" s="51">
        <f t="shared" si="1"/>
        <v>8.35820895522388</v>
      </c>
    </row>
    <row r="98" s="58" customFormat="1" ht="15" customHeight="1" spans="1:7">
      <c r="A98" s="167" t="s">
        <v>104</v>
      </c>
      <c r="B98" s="166">
        <v>10</v>
      </c>
      <c r="C98" s="166"/>
      <c r="D98" s="166"/>
      <c r="E98" s="166">
        <v>12</v>
      </c>
      <c r="F98" s="50"/>
      <c r="G98" s="51">
        <f t="shared" si="1"/>
        <v>20</v>
      </c>
    </row>
    <row r="99" s="58" customFormat="1" ht="15" customHeight="1" spans="1:7">
      <c r="A99" s="167" t="s">
        <v>105</v>
      </c>
      <c r="B99" s="166">
        <v>490</v>
      </c>
      <c r="C99" s="95">
        <v>385</v>
      </c>
      <c r="D99" s="95">
        <v>519</v>
      </c>
      <c r="E99" s="166">
        <v>519</v>
      </c>
      <c r="F99" s="50">
        <f>E99/D99*100</f>
        <v>100</v>
      </c>
      <c r="G99" s="51">
        <f t="shared" si="1"/>
        <v>5.91836734693878</v>
      </c>
    </row>
    <row r="100" s="58" customFormat="1" ht="15" customHeight="1" spans="1:7">
      <c r="A100" s="167" t="s">
        <v>51</v>
      </c>
      <c r="B100" s="166">
        <v>380</v>
      </c>
      <c r="C100" s="166"/>
      <c r="D100" s="166"/>
      <c r="E100" s="166">
        <v>415</v>
      </c>
      <c r="F100" s="50"/>
      <c r="G100" s="51">
        <f t="shared" si="1"/>
        <v>9.21052631578947</v>
      </c>
    </row>
    <row r="101" s="58" customFormat="1" ht="15" customHeight="1" spans="1:7">
      <c r="A101" s="167" t="s">
        <v>52</v>
      </c>
      <c r="B101" s="166">
        <v>83</v>
      </c>
      <c r="C101" s="166"/>
      <c r="D101" s="166"/>
      <c r="E101" s="166">
        <v>80</v>
      </c>
      <c r="F101" s="50"/>
      <c r="G101" s="51">
        <f t="shared" si="1"/>
        <v>-3.6144578313253</v>
      </c>
    </row>
    <row r="102" s="58" customFormat="1" ht="15" customHeight="1" spans="1:7">
      <c r="A102" s="167" t="s">
        <v>106</v>
      </c>
      <c r="B102" s="166">
        <v>27</v>
      </c>
      <c r="C102" s="166"/>
      <c r="D102" s="166"/>
      <c r="E102" s="166">
        <v>24</v>
      </c>
      <c r="F102" s="50"/>
      <c r="G102" s="51">
        <f t="shared" si="1"/>
        <v>-11.1111111111111</v>
      </c>
    </row>
    <row r="103" s="58" customFormat="1" ht="15" customHeight="1" spans="1:7">
      <c r="A103" s="167" t="s">
        <v>107</v>
      </c>
      <c r="B103" s="166">
        <v>4472</v>
      </c>
      <c r="C103" s="95">
        <v>3812</v>
      </c>
      <c r="D103" s="95">
        <v>4907</v>
      </c>
      <c r="E103" s="166">
        <v>4425</v>
      </c>
      <c r="F103" s="50">
        <f>E103/D103*100</f>
        <v>90.1772977379254</v>
      </c>
      <c r="G103" s="51">
        <f t="shared" si="1"/>
        <v>-1.05098389982111</v>
      </c>
    </row>
    <row r="104" s="58" customFormat="1" ht="15" customHeight="1" spans="1:7">
      <c r="A104" s="167" t="s">
        <v>51</v>
      </c>
      <c r="B104" s="166">
        <v>2350</v>
      </c>
      <c r="C104" s="166"/>
      <c r="D104" s="166"/>
      <c r="E104" s="166">
        <v>2405</v>
      </c>
      <c r="F104" s="50"/>
      <c r="G104" s="51">
        <f t="shared" si="1"/>
        <v>2.34042553191489</v>
      </c>
    </row>
    <row r="105" s="58" customFormat="1" ht="15" customHeight="1" spans="1:7">
      <c r="A105" s="167" t="s">
        <v>52</v>
      </c>
      <c r="B105" s="166">
        <v>136</v>
      </c>
      <c r="C105" s="166"/>
      <c r="D105" s="166"/>
      <c r="E105" s="166">
        <v>110</v>
      </c>
      <c r="F105" s="50"/>
      <c r="G105" s="51">
        <f t="shared" si="1"/>
        <v>-19.1176470588235</v>
      </c>
    </row>
    <row r="106" s="58" customFormat="1" ht="15" customHeight="1" spans="1:7">
      <c r="A106" s="167" t="s">
        <v>108</v>
      </c>
      <c r="B106" s="166">
        <v>41</v>
      </c>
      <c r="C106" s="166"/>
      <c r="D106" s="166"/>
      <c r="E106" s="166">
        <v>16</v>
      </c>
      <c r="F106" s="50"/>
      <c r="G106" s="51">
        <f t="shared" si="1"/>
        <v>-60.9756097560976</v>
      </c>
    </row>
    <row r="107" s="58" customFormat="1" ht="15" customHeight="1" spans="1:7">
      <c r="A107" s="167" t="s">
        <v>109</v>
      </c>
      <c r="B107" s="166">
        <v>25</v>
      </c>
      <c r="C107" s="166"/>
      <c r="D107" s="166"/>
      <c r="E107" s="166">
        <v>15</v>
      </c>
      <c r="F107" s="50"/>
      <c r="G107" s="51">
        <f t="shared" si="1"/>
        <v>-40</v>
      </c>
    </row>
    <row r="108" s="58" customFormat="1" ht="15" customHeight="1" spans="1:7">
      <c r="A108" s="167" t="s">
        <v>110</v>
      </c>
      <c r="B108" s="166">
        <v>0</v>
      </c>
      <c r="C108" s="166"/>
      <c r="D108" s="166"/>
      <c r="E108" s="166">
        <v>5</v>
      </c>
      <c r="F108" s="50"/>
      <c r="G108" s="51"/>
    </row>
    <row r="109" s="58" customFormat="1" ht="15" customHeight="1" spans="1:7">
      <c r="A109" s="167" t="s">
        <v>111</v>
      </c>
      <c r="B109" s="166">
        <v>61</v>
      </c>
      <c r="C109" s="166"/>
      <c r="D109" s="166"/>
      <c r="E109" s="166">
        <v>23</v>
      </c>
      <c r="F109" s="50"/>
      <c r="G109" s="51">
        <f t="shared" si="1"/>
        <v>-62.2950819672131</v>
      </c>
    </row>
    <row r="110" s="58" customFormat="1" ht="15" customHeight="1" spans="1:7">
      <c r="A110" s="167" t="s">
        <v>112</v>
      </c>
      <c r="B110" s="166">
        <v>9</v>
      </c>
      <c r="C110" s="166"/>
      <c r="D110" s="166"/>
      <c r="E110" s="166">
        <v>9</v>
      </c>
      <c r="F110" s="50"/>
      <c r="G110" s="51">
        <f t="shared" si="1"/>
        <v>0</v>
      </c>
    </row>
    <row r="111" s="58" customFormat="1" ht="15" customHeight="1" spans="1:7">
      <c r="A111" s="167" t="s">
        <v>113</v>
      </c>
      <c r="B111" s="166">
        <v>128</v>
      </c>
      <c r="C111" s="166"/>
      <c r="D111" s="166"/>
      <c r="E111" s="166">
        <v>133</v>
      </c>
      <c r="F111" s="50"/>
      <c r="G111" s="51">
        <f t="shared" si="1"/>
        <v>3.90625</v>
      </c>
    </row>
    <row r="112" s="58" customFormat="1" ht="15" customHeight="1" spans="1:7">
      <c r="A112" s="167" t="s">
        <v>114</v>
      </c>
      <c r="B112" s="166">
        <v>477</v>
      </c>
      <c r="C112" s="166"/>
      <c r="D112" s="166"/>
      <c r="E112" s="166">
        <v>134</v>
      </c>
      <c r="F112" s="50"/>
      <c r="G112" s="51">
        <f t="shared" si="1"/>
        <v>-71.9077568134172</v>
      </c>
    </row>
    <row r="113" s="58" customFormat="1" ht="15" customHeight="1" spans="1:7">
      <c r="A113" s="167" t="s">
        <v>62</v>
      </c>
      <c r="B113" s="166">
        <v>841</v>
      </c>
      <c r="C113" s="166"/>
      <c r="D113" s="166"/>
      <c r="E113" s="166">
        <v>1180</v>
      </c>
      <c r="F113" s="50"/>
      <c r="G113" s="51">
        <f t="shared" si="1"/>
        <v>40.3091557669441</v>
      </c>
    </row>
    <row r="114" s="58" customFormat="1" ht="15" customHeight="1" spans="1:7">
      <c r="A114" s="167" t="s">
        <v>115</v>
      </c>
      <c r="B114" s="166">
        <v>404</v>
      </c>
      <c r="C114" s="166"/>
      <c r="D114" s="166"/>
      <c r="E114" s="166">
        <v>395</v>
      </c>
      <c r="F114" s="50"/>
      <c r="G114" s="51">
        <f t="shared" si="1"/>
        <v>-2.22772277227723</v>
      </c>
    </row>
    <row r="115" s="58" customFormat="1" ht="15" customHeight="1" spans="1:7">
      <c r="A115" s="167" t="s">
        <v>116</v>
      </c>
      <c r="B115" s="166"/>
      <c r="C115" s="95">
        <v>3500</v>
      </c>
      <c r="D115" s="166"/>
      <c r="E115" s="166"/>
      <c r="F115" s="50"/>
      <c r="G115" s="51"/>
    </row>
    <row r="116" s="58" customFormat="1" ht="15" customHeight="1" spans="1:7">
      <c r="A116" s="167" t="s">
        <v>117</v>
      </c>
      <c r="B116" s="166">
        <v>554</v>
      </c>
      <c r="C116" s="95">
        <v>2358</v>
      </c>
      <c r="D116" s="95">
        <v>528</v>
      </c>
      <c r="E116" s="166">
        <v>455</v>
      </c>
      <c r="F116" s="50">
        <f>E116/D116*100</f>
        <v>86.1742424242424</v>
      </c>
      <c r="G116" s="51">
        <f t="shared" si="1"/>
        <v>-17.870036101083</v>
      </c>
    </row>
    <row r="117" s="58" customFormat="1" ht="15" customHeight="1" spans="1:7">
      <c r="A117" s="167" t="s">
        <v>118</v>
      </c>
      <c r="B117" s="166">
        <v>554</v>
      </c>
      <c r="C117" s="95">
        <v>466</v>
      </c>
      <c r="D117" s="95">
        <v>528</v>
      </c>
      <c r="E117" s="166">
        <v>455</v>
      </c>
      <c r="F117" s="50">
        <f>E117/D117*100</f>
        <v>86.1742424242424</v>
      </c>
      <c r="G117" s="51">
        <f t="shared" si="1"/>
        <v>-17.870036101083</v>
      </c>
    </row>
    <row r="118" s="58" customFormat="1" ht="15" customHeight="1" spans="1:7">
      <c r="A118" s="167" t="s">
        <v>119</v>
      </c>
      <c r="B118" s="166">
        <v>25</v>
      </c>
      <c r="C118" s="166"/>
      <c r="D118" s="166"/>
      <c r="E118" s="166">
        <v>10</v>
      </c>
      <c r="F118" s="50"/>
      <c r="G118" s="51">
        <f t="shared" si="1"/>
        <v>-60</v>
      </c>
    </row>
    <row r="119" s="58" customFormat="1" ht="15" customHeight="1" spans="1:7">
      <c r="A119" s="167" t="s">
        <v>120</v>
      </c>
      <c r="B119" s="166">
        <v>26</v>
      </c>
      <c r="C119" s="166"/>
      <c r="D119" s="166"/>
      <c r="E119" s="166">
        <v>0</v>
      </c>
      <c r="F119" s="50"/>
      <c r="G119" s="51"/>
    </row>
    <row r="120" s="58" customFormat="1" ht="15" customHeight="1" spans="1:7">
      <c r="A120" s="167" t="s">
        <v>121</v>
      </c>
      <c r="B120" s="166">
        <v>15</v>
      </c>
      <c r="C120" s="166"/>
      <c r="D120" s="166"/>
      <c r="E120" s="166">
        <v>7</v>
      </c>
      <c r="F120" s="50"/>
      <c r="G120" s="51">
        <f t="shared" si="1"/>
        <v>-53.3333333333333</v>
      </c>
    </row>
    <row r="121" s="58" customFormat="1" ht="15" customHeight="1" spans="1:7">
      <c r="A121" s="167" t="s">
        <v>122</v>
      </c>
      <c r="B121" s="166">
        <v>275</v>
      </c>
      <c r="C121" s="166"/>
      <c r="D121" s="166"/>
      <c r="E121" s="166">
        <v>296</v>
      </c>
      <c r="F121" s="50"/>
      <c r="G121" s="51">
        <f t="shared" si="1"/>
        <v>7.63636363636364</v>
      </c>
    </row>
    <row r="122" s="58" customFormat="1" ht="15" customHeight="1" spans="1:7">
      <c r="A122" s="167" t="s">
        <v>123</v>
      </c>
      <c r="B122" s="166">
        <v>46</v>
      </c>
      <c r="C122" s="166"/>
      <c r="D122" s="166"/>
      <c r="E122" s="166">
        <v>0</v>
      </c>
      <c r="F122" s="50"/>
      <c r="G122" s="51"/>
    </row>
    <row r="123" s="58" customFormat="1" ht="15" customHeight="1" spans="1:7">
      <c r="A123" s="167" t="s">
        <v>124</v>
      </c>
      <c r="B123" s="166">
        <v>167</v>
      </c>
      <c r="C123" s="166"/>
      <c r="D123" s="166"/>
      <c r="E123" s="166">
        <v>142</v>
      </c>
      <c r="F123" s="50"/>
      <c r="G123" s="51">
        <f t="shared" si="1"/>
        <v>-14.9700598802395</v>
      </c>
    </row>
    <row r="124" s="58" customFormat="1" ht="15" customHeight="1" spans="1:7">
      <c r="A124" s="167" t="s">
        <v>125</v>
      </c>
      <c r="B124" s="166"/>
      <c r="C124" s="95">
        <v>1892</v>
      </c>
      <c r="D124" s="166"/>
      <c r="E124" s="166"/>
      <c r="F124" s="50"/>
      <c r="G124" s="51"/>
    </row>
    <row r="125" s="58" customFormat="1" ht="15" customHeight="1" spans="1:7">
      <c r="A125" s="167" t="s">
        <v>126</v>
      </c>
      <c r="B125" s="166">
        <v>52746</v>
      </c>
      <c r="C125" s="95">
        <v>43384</v>
      </c>
      <c r="D125" s="95">
        <v>49496</v>
      </c>
      <c r="E125" s="166">
        <v>46031</v>
      </c>
      <c r="F125" s="50">
        <f>E125/D125*100</f>
        <v>92.999434297721</v>
      </c>
      <c r="G125" s="51">
        <f t="shared" si="1"/>
        <v>-12.7308231903841</v>
      </c>
    </row>
    <row r="126" s="58" customFormat="1" ht="15" customHeight="1" spans="1:7">
      <c r="A126" s="167" t="s">
        <v>127</v>
      </c>
      <c r="B126" s="166">
        <v>388</v>
      </c>
      <c r="C126" s="95">
        <v>2739</v>
      </c>
      <c r="D126" s="95">
        <v>1044</v>
      </c>
      <c r="E126" s="166">
        <v>474</v>
      </c>
      <c r="F126" s="50">
        <f>E126/D126*100</f>
        <v>45.4022988505747</v>
      </c>
      <c r="G126" s="51">
        <f t="shared" si="1"/>
        <v>22.1649484536082</v>
      </c>
    </row>
    <row r="127" s="58" customFormat="1" ht="15" customHeight="1" spans="1:7">
      <c r="A127" s="167" t="s">
        <v>128</v>
      </c>
      <c r="B127" s="166">
        <v>30</v>
      </c>
      <c r="C127" s="166"/>
      <c r="D127" s="166"/>
      <c r="E127" s="166">
        <v>0</v>
      </c>
      <c r="F127" s="50"/>
      <c r="G127" s="51"/>
    </row>
    <row r="128" s="58" customFormat="1" ht="15" customHeight="1" spans="1:7">
      <c r="A128" s="167" t="s">
        <v>129</v>
      </c>
      <c r="B128" s="166">
        <v>358</v>
      </c>
      <c r="C128" s="166"/>
      <c r="D128" s="166"/>
      <c r="E128" s="166">
        <v>474</v>
      </c>
      <c r="F128" s="50"/>
      <c r="G128" s="51">
        <f t="shared" si="1"/>
        <v>32.4022346368715</v>
      </c>
    </row>
    <row r="129" s="58" customFormat="1" ht="15" customHeight="1" spans="1:7">
      <c r="A129" s="167" t="s">
        <v>130</v>
      </c>
      <c r="B129" s="166">
        <v>48020</v>
      </c>
      <c r="C129" s="95">
        <v>37630</v>
      </c>
      <c r="D129" s="95">
        <v>44193</v>
      </c>
      <c r="E129" s="166">
        <v>41442</v>
      </c>
      <c r="F129" s="50">
        <f>E129/D129*100</f>
        <v>93.7750322449257</v>
      </c>
      <c r="G129" s="51">
        <f t="shared" si="1"/>
        <v>-13.6984589754269</v>
      </c>
    </row>
    <row r="130" s="58" customFormat="1" ht="15" customHeight="1" spans="1:7">
      <c r="A130" s="167" t="s">
        <v>51</v>
      </c>
      <c r="B130" s="166">
        <v>33250</v>
      </c>
      <c r="C130" s="166"/>
      <c r="D130" s="166"/>
      <c r="E130" s="166">
        <v>32717</v>
      </c>
      <c r="F130" s="50"/>
      <c r="G130" s="51">
        <f t="shared" si="1"/>
        <v>-1.60300751879699</v>
      </c>
    </row>
    <row r="131" s="58" customFormat="1" ht="15" customHeight="1" spans="1:7">
      <c r="A131" s="167" t="s">
        <v>52</v>
      </c>
      <c r="B131" s="166">
        <v>5620</v>
      </c>
      <c r="C131" s="166"/>
      <c r="D131" s="166"/>
      <c r="E131" s="166">
        <v>5365</v>
      </c>
      <c r="F131" s="50"/>
      <c r="G131" s="51">
        <f t="shared" si="1"/>
        <v>-4.53736654804271</v>
      </c>
    </row>
    <row r="132" s="58" customFormat="1" ht="15" customHeight="1" spans="1:7">
      <c r="A132" s="167" t="s">
        <v>131</v>
      </c>
      <c r="B132" s="166">
        <v>873</v>
      </c>
      <c r="C132" s="166"/>
      <c r="D132" s="166"/>
      <c r="E132" s="166">
        <v>10</v>
      </c>
      <c r="F132" s="50"/>
      <c r="G132" s="51">
        <f t="shared" si="1"/>
        <v>-98.8545246277205</v>
      </c>
    </row>
    <row r="133" s="58" customFormat="1" ht="15" customHeight="1" spans="1:7">
      <c r="A133" s="167" t="s">
        <v>132</v>
      </c>
      <c r="B133" s="166">
        <v>5170</v>
      </c>
      <c r="C133" s="166"/>
      <c r="D133" s="166"/>
      <c r="E133" s="166">
        <v>1924</v>
      </c>
      <c r="F133" s="50"/>
      <c r="G133" s="51">
        <f t="shared" si="1"/>
        <v>-62.7852998065764</v>
      </c>
    </row>
    <row r="134" s="58" customFormat="1" ht="15" customHeight="1" spans="1:7">
      <c r="A134" s="167" t="s">
        <v>62</v>
      </c>
      <c r="B134" s="166">
        <v>1798</v>
      </c>
      <c r="C134" s="166"/>
      <c r="D134" s="166"/>
      <c r="E134" s="166">
        <v>884</v>
      </c>
      <c r="F134" s="50"/>
      <c r="G134" s="51">
        <f t="shared" ref="G134:G197" si="2">(E134-B134)/B134*100</f>
        <v>-50.8342602892102</v>
      </c>
    </row>
    <row r="135" s="58" customFormat="1" ht="15" customHeight="1" spans="1:7">
      <c r="A135" s="167" t="s">
        <v>133</v>
      </c>
      <c r="B135" s="166">
        <v>1309</v>
      </c>
      <c r="C135" s="166"/>
      <c r="D135" s="166"/>
      <c r="E135" s="166">
        <v>542</v>
      </c>
      <c r="F135" s="50"/>
      <c r="G135" s="51">
        <f t="shared" si="2"/>
        <v>-58.5943468296409</v>
      </c>
    </row>
    <row r="136" s="58" customFormat="1" ht="15" customHeight="1" spans="1:7">
      <c r="A136" s="167" t="s">
        <v>134</v>
      </c>
      <c r="B136" s="166">
        <v>50</v>
      </c>
      <c r="C136" s="95">
        <v>50</v>
      </c>
      <c r="D136" s="95">
        <v>50</v>
      </c>
      <c r="E136" s="166">
        <v>50</v>
      </c>
      <c r="F136" s="50">
        <f>E136/D136*100</f>
        <v>100</v>
      </c>
      <c r="G136" s="51">
        <f t="shared" si="2"/>
        <v>0</v>
      </c>
    </row>
    <row r="137" s="58" customFormat="1" ht="15" customHeight="1" spans="1:7">
      <c r="A137" s="167" t="s">
        <v>135</v>
      </c>
      <c r="B137" s="166">
        <v>50</v>
      </c>
      <c r="C137" s="166"/>
      <c r="D137" s="166"/>
      <c r="E137" s="166">
        <v>50</v>
      </c>
      <c r="F137" s="50"/>
      <c r="G137" s="51">
        <f t="shared" si="2"/>
        <v>0</v>
      </c>
    </row>
    <row r="138" s="58" customFormat="1" ht="15" customHeight="1" spans="1:7">
      <c r="A138" s="167" t="s">
        <v>136</v>
      </c>
      <c r="B138" s="166">
        <v>300</v>
      </c>
      <c r="C138" s="95">
        <v>0</v>
      </c>
      <c r="D138" s="95">
        <v>49</v>
      </c>
      <c r="E138" s="166">
        <v>49</v>
      </c>
      <c r="F138" s="50">
        <f>E138/D138*100</f>
        <v>100</v>
      </c>
      <c r="G138" s="51">
        <f t="shared" si="2"/>
        <v>-83.6666666666667</v>
      </c>
    </row>
    <row r="139" s="58" customFormat="1" ht="15" customHeight="1" spans="1:7">
      <c r="A139" s="167" t="s">
        <v>51</v>
      </c>
      <c r="B139" s="166">
        <v>0</v>
      </c>
      <c r="C139" s="166"/>
      <c r="D139" s="166"/>
      <c r="E139" s="166">
        <v>12</v>
      </c>
      <c r="F139" s="50"/>
      <c r="G139" s="51"/>
    </row>
    <row r="140" s="58" customFormat="1" ht="15" customHeight="1" spans="1:7">
      <c r="A140" s="167" t="s">
        <v>137</v>
      </c>
      <c r="B140" s="166">
        <v>300</v>
      </c>
      <c r="C140" s="166"/>
      <c r="D140" s="166"/>
      <c r="E140" s="166">
        <v>37</v>
      </c>
      <c r="F140" s="50"/>
      <c r="G140" s="51">
        <f t="shared" si="2"/>
        <v>-87.6666666666667</v>
      </c>
    </row>
    <row r="141" s="58" customFormat="1" ht="15" customHeight="1" spans="1:7">
      <c r="A141" s="167" t="s">
        <v>138</v>
      </c>
      <c r="B141" s="166">
        <v>0</v>
      </c>
      <c r="C141" s="95">
        <v>0</v>
      </c>
      <c r="D141" s="95">
        <v>143</v>
      </c>
      <c r="E141" s="166">
        <v>116</v>
      </c>
      <c r="F141" s="50">
        <f>E141/D141*100</f>
        <v>81.1188811188811</v>
      </c>
      <c r="G141" s="51"/>
    </row>
    <row r="142" s="58" customFormat="1" ht="15" customHeight="1" spans="1:7">
      <c r="A142" s="167" t="s">
        <v>51</v>
      </c>
      <c r="B142" s="166">
        <v>0</v>
      </c>
      <c r="C142" s="166"/>
      <c r="D142" s="166"/>
      <c r="E142" s="166">
        <v>25</v>
      </c>
      <c r="F142" s="50"/>
      <c r="G142" s="51"/>
    </row>
    <row r="143" s="58" customFormat="1" ht="15" customHeight="1" spans="1:7">
      <c r="A143" s="167" t="s">
        <v>139</v>
      </c>
      <c r="B143" s="166">
        <v>0</v>
      </c>
      <c r="C143" s="166"/>
      <c r="D143" s="166"/>
      <c r="E143" s="166">
        <v>91</v>
      </c>
      <c r="F143" s="50"/>
      <c r="G143" s="51"/>
    </row>
    <row r="144" s="58" customFormat="1" ht="15" customHeight="1" spans="1:7">
      <c r="A144" s="167" t="s">
        <v>140</v>
      </c>
      <c r="B144" s="166">
        <v>1957</v>
      </c>
      <c r="C144" s="95">
        <v>1337</v>
      </c>
      <c r="D144" s="95">
        <v>1904</v>
      </c>
      <c r="E144" s="166">
        <v>1845</v>
      </c>
      <c r="F144" s="50">
        <f>E144/D144*100</f>
        <v>96.9012605042017</v>
      </c>
      <c r="G144" s="51">
        <f t="shared" si="2"/>
        <v>-5.7230454777721</v>
      </c>
    </row>
    <row r="145" s="58" customFormat="1" ht="15" customHeight="1" spans="1:7">
      <c r="A145" s="167" t="s">
        <v>51</v>
      </c>
      <c r="B145" s="166">
        <v>1107</v>
      </c>
      <c r="C145" s="166"/>
      <c r="D145" s="166"/>
      <c r="E145" s="166">
        <v>1033</v>
      </c>
      <c r="F145" s="50"/>
      <c r="G145" s="51">
        <f t="shared" si="2"/>
        <v>-6.68473351400181</v>
      </c>
    </row>
    <row r="146" s="58" customFormat="1" ht="15" customHeight="1" spans="1:7">
      <c r="A146" s="167" t="s">
        <v>52</v>
      </c>
      <c r="B146" s="166">
        <v>20</v>
      </c>
      <c r="C146" s="166"/>
      <c r="D146" s="166"/>
      <c r="E146" s="166">
        <v>9</v>
      </c>
      <c r="F146" s="50"/>
      <c r="G146" s="51">
        <f t="shared" si="2"/>
        <v>-55</v>
      </c>
    </row>
    <row r="147" s="58" customFormat="1" ht="15" customHeight="1" spans="1:7">
      <c r="A147" s="167" t="s">
        <v>141</v>
      </c>
      <c r="B147" s="166">
        <v>82</v>
      </c>
      <c r="C147" s="166"/>
      <c r="D147" s="166"/>
      <c r="E147" s="166">
        <v>61</v>
      </c>
      <c r="F147" s="50"/>
      <c r="G147" s="51">
        <f t="shared" si="2"/>
        <v>-25.609756097561</v>
      </c>
    </row>
    <row r="148" s="58" customFormat="1" ht="15" customHeight="1" spans="1:7">
      <c r="A148" s="167" t="s">
        <v>142</v>
      </c>
      <c r="B148" s="166">
        <v>21</v>
      </c>
      <c r="C148" s="166"/>
      <c r="D148" s="166"/>
      <c r="E148" s="166">
        <v>27</v>
      </c>
      <c r="F148" s="50"/>
      <c r="G148" s="51">
        <f t="shared" si="2"/>
        <v>28.5714285714286</v>
      </c>
    </row>
    <row r="149" s="58" customFormat="1" ht="15" customHeight="1" spans="1:7">
      <c r="A149" s="167" t="s">
        <v>143</v>
      </c>
      <c r="B149" s="166">
        <v>0</v>
      </c>
      <c r="C149" s="166"/>
      <c r="D149" s="166"/>
      <c r="E149" s="166">
        <v>18</v>
      </c>
      <c r="F149" s="50"/>
      <c r="G149" s="51"/>
    </row>
    <row r="150" s="58" customFormat="1" ht="15" customHeight="1" spans="1:7">
      <c r="A150" s="167" t="s">
        <v>144</v>
      </c>
      <c r="B150" s="166">
        <v>49</v>
      </c>
      <c r="C150" s="166"/>
      <c r="D150" s="166"/>
      <c r="E150" s="166">
        <v>59</v>
      </c>
      <c r="F150" s="50"/>
      <c r="G150" s="51">
        <f t="shared" si="2"/>
        <v>20.4081632653061</v>
      </c>
    </row>
    <row r="151" s="58" customFormat="1" ht="15" customHeight="1" spans="1:7">
      <c r="A151" s="167" t="s">
        <v>145</v>
      </c>
      <c r="B151" s="166">
        <v>34</v>
      </c>
      <c r="C151" s="166"/>
      <c r="D151" s="166"/>
      <c r="E151" s="166">
        <v>52</v>
      </c>
      <c r="F151" s="50"/>
      <c r="G151" s="51">
        <f t="shared" si="2"/>
        <v>52.9411764705882</v>
      </c>
    </row>
    <row r="152" s="58" customFormat="1" ht="15" customHeight="1" spans="1:7">
      <c r="A152" s="167" t="s">
        <v>146</v>
      </c>
      <c r="B152" s="166">
        <v>14</v>
      </c>
      <c r="C152" s="166"/>
      <c r="D152" s="166"/>
      <c r="E152" s="166">
        <v>23</v>
      </c>
      <c r="F152" s="50"/>
      <c r="G152" s="51">
        <f t="shared" si="2"/>
        <v>64.2857142857143</v>
      </c>
    </row>
    <row r="153" s="58" customFormat="1" ht="15" customHeight="1" spans="1:7">
      <c r="A153" s="167" t="s">
        <v>147</v>
      </c>
      <c r="B153" s="166">
        <v>38</v>
      </c>
      <c r="C153" s="166"/>
      <c r="D153" s="166"/>
      <c r="E153" s="166">
        <v>11</v>
      </c>
      <c r="F153" s="50"/>
      <c r="G153" s="51">
        <f t="shared" si="2"/>
        <v>-71.0526315789474</v>
      </c>
    </row>
    <row r="154" s="58" customFormat="1" ht="15" customHeight="1" spans="1:7">
      <c r="A154" s="167" t="s">
        <v>131</v>
      </c>
      <c r="B154" s="166">
        <v>0</v>
      </c>
      <c r="C154" s="166"/>
      <c r="D154" s="166"/>
      <c r="E154" s="166">
        <v>26</v>
      </c>
      <c r="F154" s="50"/>
      <c r="G154" s="51"/>
    </row>
    <row r="155" s="58" customFormat="1" ht="15" customHeight="1" spans="1:7">
      <c r="A155" s="167" t="s">
        <v>62</v>
      </c>
      <c r="B155" s="166">
        <v>433</v>
      </c>
      <c r="C155" s="166"/>
      <c r="D155" s="166"/>
      <c r="E155" s="166">
        <v>422</v>
      </c>
      <c r="F155" s="50"/>
      <c r="G155" s="51">
        <f t="shared" si="2"/>
        <v>-2.54041570438799</v>
      </c>
    </row>
    <row r="156" s="58" customFormat="1" ht="15" customHeight="1" spans="1:7">
      <c r="A156" s="167" t="s">
        <v>148</v>
      </c>
      <c r="B156" s="166">
        <v>159</v>
      </c>
      <c r="C156" s="166"/>
      <c r="D156" s="166"/>
      <c r="E156" s="166">
        <v>104</v>
      </c>
      <c r="F156" s="50"/>
      <c r="G156" s="51">
        <f t="shared" si="2"/>
        <v>-34.5911949685535</v>
      </c>
    </row>
    <row r="157" s="58" customFormat="1" ht="15" customHeight="1" spans="1:7">
      <c r="A157" s="167" t="s">
        <v>149</v>
      </c>
      <c r="B157" s="166"/>
      <c r="C157" s="95">
        <v>1628</v>
      </c>
      <c r="D157" s="166"/>
      <c r="E157" s="166"/>
      <c r="F157" s="50"/>
      <c r="G157" s="51"/>
    </row>
    <row r="158" s="58" customFormat="1" ht="15" customHeight="1" spans="1:7">
      <c r="A158" s="167" t="s">
        <v>150</v>
      </c>
      <c r="B158" s="166">
        <v>2011</v>
      </c>
      <c r="C158" s="166"/>
      <c r="D158" s="95">
        <v>2113</v>
      </c>
      <c r="E158" s="166">
        <v>2055</v>
      </c>
      <c r="F158" s="50">
        <f>E158/D158*100</f>
        <v>97.2550875532418</v>
      </c>
      <c r="G158" s="51">
        <f t="shared" si="2"/>
        <v>2.18796618597713</v>
      </c>
    </row>
    <row r="159" s="58" customFormat="1" ht="15" customHeight="1" spans="1:7">
      <c r="A159" s="167" t="s">
        <v>51</v>
      </c>
      <c r="B159" s="166">
        <v>1716</v>
      </c>
      <c r="C159" s="166"/>
      <c r="D159" s="166"/>
      <c r="E159" s="166">
        <v>1836</v>
      </c>
      <c r="F159" s="50"/>
      <c r="G159" s="51">
        <f t="shared" si="2"/>
        <v>6.99300699300699</v>
      </c>
    </row>
    <row r="160" s="58" customFormat="1" ht="15" customHeight="1" spans="1:7">
      <c r="A160" s="167" t="s">
        <v>52</v>
      </c>
      <c r="B160" s="166">
        <v>25</v>
      </c>
      <c r="C160" s="166"/>
      <c r="D160" s="166"/>
      <c r="E160" s="166">
        <v>21</v>
      </c>
      <c r="F160" s="50"/>
      <c r="G160" s="51">
        <f t="shared" si="2"/>
        <v>-16</v>
      </c>
    </row>
    <row r="161" s="58" customFormat="1" ht="15" customHeight="1" spans="1:7">
      <c r="A161" s="167" t="s">
        <v>151</v>
      </c>
      <c r="B161" s="166">
        <v>164</v>
      </c>
      <c r="C161" s="166"/>
      <c r="D161" s="166"/>
      <c r="E161" s="166">
        <v>141</v>
      </c>
      <c r="F161" s="50"/>
      <c r="G161" s="51">
        <f t="shared" si="2"/>
        <v>-14.0243902439024</v>
      </c>
    </row>
    <row r="162" s="58" customFormat="1" ht="15" customHeight="1" spans="1:7">
      <c r="A162" s="167" t="s">
        <v>152</v>
      </c>
      <c r="B162" s="166">
        <v>4</v>
      </c>
      <c r="C162" s="166"/>
      <c r="D162" s="166"/>
      <c r="E162" s="166">
        <v>3</v>
      </c>
      <c r="F162" s="50"/>
      <c r="G162" s="51">
        <f t="shared" si="2"/>
        <v>-25</v>
      </c>
    </row>
    <row r="163" s="58" customFormat="1" ht="15" customHeight="1" spans="1:7">
      <c r="A163" s="167" t="s">
        <v>153</v>
      </c>
      <c r="B163" s="166">
        <v>35</v>
      </c>
      <c r="C163" s="166"/>
      <c r="D163" s="166"/>
      <c r="E163" s="166">
        <v>25</v>
      </c>
      <c r="F163" s="50"/>
      <c r="G163" s="51">
        <f t="shared" si="2"/>
        <v>-28.5714285714286</v>
      </c>
    </row>
    <row r="164" s="58" customFormat="1" ht="15" customHeight="1" spans="1:7">
      <c r="A164" s="167" t="s">
        <v>154</v>
      </c>
      <c r="B164" s="166">
        <v>67</v>
      </c>
      <c r="C164" s="166"/>
      <c r="D164" s="166"/>
      <c r="E164" s="166">
        <v>29</v>
      </c>
      <c r="F164" s="50"/>
      <c r="G164" s="51">
        <f t="shared" si="2"/>
        <v>-56.7164179104478</v>
      </c>
    </row>
    <row r="165" s="58" customFormat="1" ht="15" customHeight="1" spans="1:7">
      <c r="A165" s="167" t="s">
        <v>155</v>
      </c>
      <c r="B165" s="166">
        <v>20</v>
      </c>
      <c r="C165" s="166"/>
      <c r="D165" s="166"/>
      <c r="E165" s="166">
        <v>0</v>
      </c>
      <c r="F165" s="50"/>
      <c r="G165" s="51"/>
    </row>
    <row r="166" s="58" customFormat="1" ht="15" customHeight="1" spans="1:7">
      <c r="A166" s="167" t="s">
        <v>156</v>
      </c>
      <c r="B166" s="166">
        <v>20</v>
      </c>
      <c r="C166" s="166"/>
      <c r="D166" s="166"/>
      <c r="E166" s="166">
        <v>0</v>
      </c>
      <c r="F166" s="50"/>
      <c r="G166" s="51"/>
    </row>
    <row r="167" s="58" customFormat="1" ht="15" customHeight="1" spans="1:7">
      <c r="A167" s="167" t="s">
        <v>157</v>
      </c>
      <c r="B167" s="166">
        <v>41827</v>
      </c>
      <c r="C167" s="95">
        <v>64582</v>
      </c>
      <c r="D167" s="95">
        <v>44764</v>
      </c>
      <c r="E167" s="166">
        <v>41174</v>
      </c>
      <c r="F167" s="50">
        <f>E167/D167*100</f>
        <v>91.9801626306854</v>
      </c>
      <c r="G167" s="51">
        <f t="shared" si="2"/>
        <v>-1.56119253114017</v>
      </c>
    </row>
    <row r="168" s="58" customFormat="1" ht="15" customHeight="1" spans="1:7">
      <c r="A168" s="167" t="s">
        <v>158</v>
      </c>
      <c r="B168" s="166">
        <v>2070</v>
      </c>
      <c r="C168" s="95">
        <v>2051</v>
      </c>
      <c r="D168" s="95">
        <v>2178</v>
      </c>
      <c r="E168" s="166">
        <v>2178</v>
      </c>
      <c r="F168" s="50">
        <f>E168/D168*100</f>
        <v>100</v>
      </c>
      <c r="G168" s="51">
        <f t="shared" si="2"/>
        <v>5.21739130434783</v>
      </c>
    </row>
    <row r="169" s="58" customFormat="1" ht="15" customHeight="1" spans="1:7">
      <c r="A169" s="167" t="s">
        <v>51</v>
      </c>
      <c r="B169" s="166">
        <v>430</v>
      </c>
      <c r="C169" s="166"/>
      <c r="D169" s="166"/>
      <c r="E169" s="166">
        <v>431</v>
      </c>
      <c r="F169" s="50"/>
      <c r="G169" s="51">
        <f t="shared" si="2"/>
        <v>0.232558139534884</v>
      </c>
    </row>
    <row r="170" s="58" customFormat="1" ht="15" customHeight="1" spans="1:7">
      <c r="A170" s="167" t="s">
        <v>159</v>
      </c>
      <c r="B170" s="166">
        <v>1640</v>
      </c>
      <c r="C170" s="166"/>
      <c r="D170" s="166"/>
      <c r="E170" s="166">
        <v>1747</v>
      </c>
      <c r="F170" s="50"/>
      <c r="G170" s="51">
        <f t="shared" si="2"/>
        <v>6.52439024390244</v>
      </c>
    </row>
    <row r="171" s="58" customFormat="1" ht="15" customHeight="1" spans="1:7">
      <c r="A171" s="167" t="s">
        <v>160</v>
      </c>
      <c r="B171" s="166">
        <v>16871</v>
      </c>
      <c r="C171" s="95">
        <v>16866</v>
      </c>
      <c r="D171" s="95">
        <v>20731</v>
      </c>
      <c r="E171" s="166">
        <v>19722</v>
      </c>
      <c r="F171" s="50">
        <f>E171/D171*100</f>
        <v>95.1328927692827</v>
      </c>
      <c r="G171" s="51">
        <f t="shared" si="2"/>
        <v>16.8988204611463</v>
      </c>
    </row>
    <row r="172" s="58" customFormat="1" ht="15" customHeight="1" spans="1:7">
      <c r="A172" s="167" t="s">
        <v>161</v>
      </c>
      <c r="B172" s="166">
        <v>1095</v>
      </c>
      <c r="C172" s="166"/>
      <c r="D172" s="166"/>
      <c r="E172" s="166">
        <v>1240</v>
      </c>
      <c r="F172" s="50"/>
      <c r="G172" s="51">
        <f t="shared" si="2"/>
        <v>13.2420091324201</v>
      </c>
    </row>
    <row r="173" s="58" customFormat="1" ht="15" customHeight="1" spans="1:7">
      <c r="A173" s="167" t="s">
        <v>162</v>
      </c>
      <c r="B173" s="166">
        <v>1021</v>
      </c>
      <c r="C173" s="166"/>
      <c r="D173" s="166"/>
      <c r="E173" s="166">
        <v>1504</v>
      </c>
      <c r="F173" s="50"/>
      <c r="G173" s="51">
        <f t="shared" si="2"/>
        <v>47.3065621939275</v>
      </c>
    </row>
    <row r="174" s="58" customFormat="1" ht="15" customHeight="1" spans="1:7">
      <c r="A174" s="167" t="s">
        <v>163</v>
      </c>
      <c r="B174" s="166">
        <v>3468</v>
      </c>
      <c r="C174" s="166"/>
      <c r="D174" s="166"/>
      <c r="E174" s="166">
        <v>4257</v>
      </c>
      <c r="F174" s="50"/>
      <c r="G174" s="51">
        <f t="shared" si="2"/>
        <v>22.7508650519031</v>
      </c>
    </row>
    <row r="175" s="58" customFormat="1" ht="15" customHeight="1" spans="1:7">
      <c r="A175" s="167" t="s">
        <v>164</v>
      </c>
      <c r="B175" s="166">
        <v>11237</v>
      </c>
      <c r="C175" s="166"/>
      <c r="D175" s="166"/>
      <c r="E175" s="166">
        <v>11631</v>
      </c>
      <c r="F175" s="50"/>
      <c r="G175" s="51">
        <f t="shared" si="2"/>
        <v>3.50627391652576</v>
      </c>
    </row>
    <row r="176" s="58" customFormat="1" ht="15" customHeight="1" spans="1:7">
      <c r="A176" s="167" t="s">
        <v>165</v>
      </c>
      <c r="B176" s="166">
        <v>50</v>
      </c>
      <c r="C176" s="166"/>
      <c r="D176" s="166"/>
      <c r="E176" s="166">
        <v>1050</v>
      </c>
      <c r="F176" s="50"/>
      <c r="G176" s="51">
        <f t="shared" si="2"/>
        <v>2000</v>
      </c>
    </row>
    <row r="177" s="58" customFormat="1" ht="15" customHeight="1" spans="1:7">
      <c r="A177" s="167" t="s">
        <v>166</v>
      </c>
      <c r="B177" s="166">
        <v>0</v>
      </c>
      <c r="C177" s="166"/>
      <c r="D177" s="166"/>
      <c r="E177" s="166">
        <v>40</v>
      </c>
      <c r="F177" s="50"/>
      <c r="G177" s="51"/>
    </row>
    <row r="178" s="58" customFormat="1" ht="15" customHeight="1" spans="1:7">
      <c r="A178" s="167" t="s">
        <v>167</v>
      </c>
      <c r="B178" s="166">
        <v>15948</v>
      </c>
      <c r="C178" s="95">
        <v>16659</v>
      </c>
      <c r="D178" s="95">
        <v>16288</v>
      </c>
      <c r="E178" s="166">
        <v>14491</v>
      </c>
      <c r="F178" s="50">
        <f>E178/D178*100</f>
        <v>88.9673379174853</v>
      </c>
      <c r="G178" s="51">
        <f t="shared" si="2"/>
        <v>-9.13594181088538</v>
      </c>
    </row>
    <row r="179" s="58" customFormat="1" ht="15" customHeight="1" spans="1:7">
      <c r="A179" s="167" t="s">
        <v>168</v>
      </c>
      <c r="B179" s="166">
        <v>6597</v>
      </c>
      <c r="C179" s="166"/>
      <c r="D179" s="166"/>
      <c r="E179" s="166">
        <v>7490</v>
      </c>
      <c r="F179" s="50"/>
      <c r="G179" s="51">
        <f t="shared" si="2"/>
        <v>13.5364559648325</v>
      </c>
    </row>
    <row r="180" s="58" customFormat="1" ht="15" customHeight="1" spans="1:7">
      <c r="A180" s="167" t="s">
        <v>169</v>
      </c>
      <c r="B180" s="166">
        <v>1094</v>
      </c>
      <c r="C180" s="166"/>
      <c r="D180" s="166"/>
      <c r="E180" s="166">
        <v>1221</v>
      </c>
      <c r="F180" s="50"/>
      <c r="G180" s="51">
        <f t="shared" si="2"/>
        <v>11.6087751371115</v>
      </c>
    </row>
    <row r="181" s="58" customFormat="1" ht="15" customHeight="1" spans="1:7">
      <c r="A181" s="167" t="s">
        <v>170</v>
      </c>
      <c r="B181" s="166">
        <v>7739</v>
      </c>
      <c r="C181" s="166"/>
      <c r="D181" s="166"/>
      <c r="E181" s="166">
        <v>5779</v>
      </c>
      <c r="F181" s="50"/>
      <c r="G181" s="51">
        <f t="shared" si="2"/>
        <v>-25.3262695438687</v>
      </c>
    </row>
    <row r="182" s="58" customFormat="1" ht="15" customHeight="1" spans="1:7">
      <c r="A182" s="167" t="s">
        <v>171</v>
      </c>
      <c r="B182" s="166">
        <v>518</v>
      </c>
      <c r="C182" s="166"/>
      <c r="D182" s="166"/>
      <c r="E182" s="166">
        <v>1</v>
      </c>
      <c r="F182" s="50"/>
      <c r="G182" s="51">
        <f t="shared" si="2"/>
        <v>-99.8069498069498</v>
      </c>
    </row>
    <row r="183" s="58" customFormat="1" ht="15" customHeight="1" spans="1:7">
      <c r="A183" s="167" t="s">
        <v>172</v>
      </c>
      <c r="B183" s="166">
        <v>26</v>
      </c>
      <c r="C183" s="166"/>
      <c r="D183" s="166"/>
      <c r="E183" s="166">
        <v>0</v>
      </c>
      <c r="F183" s="50"/>
      <c r="G183" s="51"/>
    </row>
    <row r="184" s="58" customFormat="1" ht="15" customHeight="1" spans="1:7">
      <c r="A184" s="167" t="s">
        <v>173</v>
      </c>
      <c r="B184" s="166">
        <v>26</v>
      </c>
      <c r="C184" s="166"/>
      <c r="D184" s="166"/>
      <c r="E184" s="166">
        <v>0</v>
      </c>
      <c r="F184" s="50"/>
      <c r="G184" s="51"/>
    </row>
    <row r="185" s="58" customFormat="1" ht="15" customHeight="1" spans="1:7">
      <c r="A185" s="167" t="s">
        <v>174</v>
      </c>
      <c r="B185" s="166">
        <v>115</v>
      </c>
      <c r="C185" s="95">
        <v>115</v>
      </c>
      <c r="D185" s="95">
        <v>115</v>
      </c>
      <c r="E185" s="166">
        <v>115</v>
      </c>
      <c r="F185" s="50">
        <f>E185/D185*100</f>
        <v>100</v>
      </c>
      <c r="G185" s="51">
        <f t="shared" si="2"/>
        <v>0</v>
      </c>
    </row>
    <row r="186" s="58" customFormat="1" ht="15" customHeight="1" spans="1:7">
      <c r="A186" s="167" t="s">
        <v>175</v>
      </c>
      <c r="B186" s="166">
        <v>115</v>
      </c>
      <c r="C186" s="166"/>
      <c r="D186" s="166"/>
      <c r="E186" s="166">
        <v>115</v>
      </c>
      <c r="F186" s="50"/>
      <c r="G186" s="51">
        <f t="shared" si="2"/>
        <v>0</v>
      </c>
    </row>
    <row r="187" s="58" customFormat="1" ht="15" customHeight="1" spans="1:7">
      <c r="A187" s="167" t="s">
        <v>176</v>
      </c>
      <c r="B187" s="166">
        <v>541</v>
      </c>
      <c r="C187" s="95">
        <v>517</v>
      </c>
      <c r="D187" s="95">
        <v>644</v>
      </c>
      <c r="E187" s="166">
        <v>644</v>
      </c>
      <c r="F187" s="50">
        <f>E187/D187*100</f>
        <v>100</v>
      </c>
      <c r="G187" s="51">
        <f t="shared" si="2"/>
        <v>19.0388170055453</v>
      </c>
    </row>
    <row r="188" s="58" customFormat="1" ht="15" customHeight="1" spans="1:7">
      <c r="A188" s="167" t="s">
        <v>177</v>
      </c>
      <c r="B188" s="166">
        <v>541</v>
      </c>
      <c r="C188" s="166"/>
      <c r="D188" s="166"/>
      <c r="E188" s="166">
        <v>644</v>
      </c>
      <c r="F188" s="50"/>
      <c r="G188" s="51">
        <f t="shared" si="2"/>
        <v>19.0388170055453</v>
      </c>
    </row>
    <row r="189" s="58" customFormat="1" ht="15" customHeight="1" spans="1:7">
      <c r="A189" s="167" t="s">
        <v>178</v>
      </c>
      <c r="B189" s="166">
        <v>2547</v>
      </c>
      <c r="C189" s="95">
        <v>2419</v>
      </c>
      <c r="D189" s="95">
        <v>2714</v>
      </c>
      <c r="E189" s="166">
        <v>2714</v>
      </c>
      <c r="F189" s="50">
        <f>E189/D189*100</f>
        <v>100</v>
      </c>
      <c r="G189" s="51">
        <f t="shared" si="2"/>
        <v>6.55673341185709</v>
      </c>
    </row>
    <row r="190" s="58" customFormat="1" ht="15" customHeight="1" spans="1:7">
      <c r="A190" s="167" t="s">
        <v>179</v>
      </c>
      <c r="B190" s="166">
        <v>805</v>
      </c>
      <c r="C190" s="166"/>
      <c r="D190" s="166"/>
      <c r="E190" s="166">
        <v>869</v>
      </c>
      <c r="F190" s="50"/>
      <c r="G190" s="51">
        <f t="shared" si="2"/>
        <v>7.95031055900621</v>
      </c>
    </row>
    <row r="191" s="58" customFormat="1" ht="15" customHeight="1" spans="1:7">
      <c r="A191" s="167" t="s">
        <v>180</v>
      </c>
      <c r="B191" s="166">
        <v>1737</v>
      </c>
      <c r="C191" s="166"/>
      <c r="D191" s="166"/>
      <c r="E191" s="166">
        <v>1840</v>
      </c>
      <c r="F191" s="50"/>
      <c r="G191" s="51">
        <f t="shared" si="2"/>
        <v>5.92976396085204</v>
      </c>
    </row>
    <row r="192" s="58" customFormat="1" ht="15" customHeight="1" spans="1:7">
      <c r="A192" s="167" t="s">
        <v>181</v>
      </c>
      <c r="B192" s="166">
        <v>5</v>
      </c>
      <c r="C192" s="166"/>
      <c r="D192" s="166"/>
      <c r="E192" s="166">
        <v>5</v>
      </c>
      <c r="F192" s="50"/>
      <c r="G192" s="51">
        <f t="shared" si="2"/>
        <v>0</v>
      </c>
    </row>
    <row r="193" s="58" customFormat="1" ht="15" customHeight="1" spans="1:7">
      <c r="A193" s="167" t="s">
        <v>182</v>
      </c>
      <c r="B193" s="166">
        <v>3626</v>
      </c>
      <c r="C193" s="95">
        <v>25703</v>
      </c>
      <c r="D193" s="95">
        <v>2094</v>
      </c>
      <c r="E193" s="166">
        <v>1310</v>
      </c>
      <c r="F193" s="50">
        <f>E193/D193*100</f>
        <v>62.559694364852</v>
      </c>
      <c r="G193" s="51">
        <f t="shared" si="2"/>
        <v>-63.8720353006067</v>
      </c>
    </row>
    <row r="194" s="58" customFormat="1" ht="15" customHeight="1" spans="1:7">
      <c r="A194" s="167" t="s">
        <v>183</v>
      </c>
      <c r="B194" s="166">
        <v>74</v>
      </c>
      <c r="C194" s="166"/>
      <c r="D194" s="166"/>
      <c r="E194" s="166">
        <v>0</v>
      </c>
      <c r="F194" s="50"/>
      <c r="G194" s="51"/>
    </row>
    <row r="195" s="58" customFormat="1" ht="15" customHeight="1" spans="1:7">
      <c r="A195" s="167" t="s">
        <v>184</v>
      </c>
      <c r="B195" s="166">
        <v>829</v>
      </c>
      <c r="C195" s="166"/>
      <c r="D195" s="166"/>
      <c r="E195" s="166">
        <v>0</v>
      </c>
      <c r="F195" s="50"/>
      <c r="G195" s="51"/>
    </row>
    <row r="196" s="58" customFormat="1" ht="15" customHeight="1" spans="1:7">
      <c r="A196" s="167" t="s">
        <v>185</v>
      </c>
      <c r="B196" s="166">
        <v>2723</v>
      </c>
      <c r="C196" s="166"/>
      <c r="D196" s="166"/>
      <c r="E196" s="166">
        <v>1310</v>
      </c>
      <c r="F196" s="50"/>
      <c r="G196" s="51">
        <f t="shared" si="2"/>
        <v>-51.8912963643041</v>
      </c>
    </row>
    <row r="197" s="58" customFormat="1" ht="15" customHeight="1" spans="1:7">
      <c r="A197" s="167" t="s">
        <v>186</v>
      </c>
      <c r="B197" s="166">
        <v>83</v>
      </c>
      <c r="C197" s="95">
        <v>252</v>
      </c>
      <c r="D197" s="166"/>
      <c r="E197" s="166">
        <v>0</v>
      </c>
      <c r="F197" s="50"/>
      <c r="G197" s="51"/>
    </row>
    <row r="198" s="58" customFormat="1" ht="15" customHeight="1" spans="1:7">
      <c r="A198" s="167" t="s">
        <v>187</v>
      </c>
      <c r="B198" s="166">
        <v>83</v>
      </c>
      <c r="C198" s="166"/>
      <c r="D198" s="166"/>
      <c r="E198" s="166">
        <v>0</v>
      </c>
      <c r="F198" s="50"/>
      <c r="G198" s="51"/>
    </row>
    <row r="199" s="58" customFormat="1" ht="15" customHeight="1" spans="1:7">
      <c r="A199" s="167" t="s">
        <v>188</v>
      </c>
      <c r="B199" s="166">
        <v>3370</v>
      </c>
      <c r="C199" s="95">
        <v>2837</v>
      </c>
      <c r="D199" s="95">
        <v>2345</v>
      </c>
      <c r="E199" s="166">
        <v>2136</v>
      </c>
      <c r="F199" s="50">
        <f>E199/D199*100</f>
        <v>91.0874200426439</v>
      </c>
      <c r="G199" s="51">
        <f t="shared" ref="G198:G261" si="3">(E199-B199)/B199*100</f>
        <v>-36.6172106824926</v>
      </c>
    </row>
    <row r="200" s="58" customFormat="1" ht="15" customHeight="1" spans="1:7">
      <c r="A200" s="167" t="s">
        <v>189</v>
      </c>
      <c r="B200" s="166">
        <v>460</v>
      </c>
      <c r="C200" s="95">
        <v>308</v>
      </c>
      <c r="D200" s="95">
        <v>480</v>
      </c>
      <c r="E200" s="166">
        <v>480</v>
      </c>
      <c r="F200" s="50">
        <f>E200/D200*100</f>
        <v>100</v>
      </c>
      <c r="G200" s="51">
        <f t="shared" si="3"/>
        <v>4.34782608695652</v>
      </c>
    </row>
    <row r="201" s="58" customFormat="1" ht="15" customHeight="1" spans="1:7">
      <c r="A201" s="167" t="s">
        <v>51</v>
      </c>
      <c r="B201" s="166">
        <v>437</v>
      </c>
      <c r="C201" s="166"/>
      <c r="D201" s="166"/>
      <c r="E201" s="166">
        <v>448</v>
      </c>
      <c r="F201" s="50"/>
      <c r="G201" s="51">
        <f t="shared" si="3"/>
        <v>2.51716247139588</v>
      </c>
    </row>
    <row r="202" s="58" customFormat="1" ht="15" customHeight="1" spans="1:7">
      <c r="A202" s="167" t="s">
        <v>52</v>
      </c>
      <c r="B202" s="166">
        <v>23</v>
      </c>
      <c r="C202" s="166"/>
      <c r="D202" s="166"/>
      <c r="E202" s="166">
        <v>32</v>
      </c>
      <c r="F202" s="50"/>
      <c r="G202" s="51">
        <f t="shared" si="3"/>
        <v>39.1304347826087</v>
      </c>
    </row>
    <row r="203" s="58" customFormat="1" ht="15" customHeight="1" spans="1:7">
      <c r="A203" s="167" t="s">
        <v>190</v>
      </c>
      <c r="B203" s="166">
        <v>809</v>
      </c>
      <c r="C203" s="95">
        <v>709</v>
      </c>
      <c r="D203" s="95">
        <v>738</v>
      </c>
      <c r="E203" s="166">
        <v>529</v>
      </c>
      <c r="F203" s="50">
        <f>E203/D203*100</f>
        <v>71.680216802168</v>
      </c>
      <c r="G203" s="51">
        <f t="shared" si="3"/>
        <v>-34.610630407911</v>
      </c>
    </row>
    <row r="204" s="58" customFormat="1" ht="15" customHeight="1" spans="1:7">
      <c r="A204" s="167" t="s">
        <v>191</v>
      </c>
      <c r="B204" s="166">
        <v>153</v>
      </c>
      <c r="C204" s="166"/>
      <c r="D204" s="166"/>
      <c r="E204" s="166">
        <v>140</v>
      </c>
      <c r="F204" s="50"/>
      <c r="G204" s="51">
        <f t="shared" si="3"/>
        <v>-8.49673202614379</v>
      </c>
    </row>
    <row r="205" s="58" customFormat="1" ht="15" customHeight="1" spans="1:7">
      <c r="A205" s="167" t="s">
        <v>192</v>
      </c>
      <c r="B205" s="166">
        <v>398</v>
      </c>
      <c r="C205" s="166"/>
      <c r="D205" s="166"/>
      <c r="E205" s="166">
        <v>0</v>
      </c>
      <c r="F205" s="50"/>
      <c r="G205" s="51"/>
    </row>
    <row r="206" s="58" customFormat="1" ht="15" customHeight="1" spans="1:7">
      <c r="A206" s="167" t="s">
        <v>193</v>
      </c>
      <c r="B206" s="166">
        <v>258</v>
      </c>
      <c r="C206" s="166"/>
      <c r="D206" s="166"/>
      <c r="E206" s="166">
        <v>389</v>
      </c>
      <c r="F206" s="50"/>
      <c r="G206" s="51">
        <f t="shared" si="3"/>
        <v>50.7751937984496</v>
      </c>
    </row>
    <row r="207" s="58" customFormat="1" ht="15" customHeight="1" spans="1:7">
      <c r="A207" s="167" t="s">
        <v>194</v>
      </c>
      <c r="B207" s="166">
        <v>836</v>
      </c>
      <c r="C207" s="95">
        <v>659</v>
      </c>
      <c r="D207" s="95">
        <v>786</v>
      </c>
      <c r="E207" s="166">
        <v>786</v>
      </c>
      <c r="F207" s="50">
        <f>E207/D207*100</f>
        <v>100</v>
      </c>
      <c r="G207" s="51">
        <f t="shared" si="3"/>
        <v>-5.98086124401914</v>
      </c>
    </row>
    <row r="208" s="58" customFormat="1" ht="15" customHeight="1" spans="1:7">
      <c r="A208" s="167" t="s">
        <v>191</v>
      </c>
      <c r="B208" s="166">
        <v>818</v>
      </c>
      <c r="C208" s="166"/>
      <c r="D208" s="166"/>
      <c r="E208" s="166">
        <v>778</v>
      </c>
      <c r="F208" s="50"/>
      <c r="G208" s="51">
        <f t="shared" si="3"/>
        <v>-4.88997555012225</v>
      </c>
    </row>
    <row r="209" s="58" customFormat="1" ht="15" customHeight="1" spans="1:7">
      <c r="A209" s="167" t="s">
        <v>195</v>
      </c>
      <c r="B209" s="166">
        <v>18</v>
      </c>
      <c r="C209" s="166"/>
      <c r="D209" s="166"/>
      <c r="E209" s="166">
        <v>8</v>
      </c>
      <c r="F209" s="50"/>
      <c r="G209" s="51">
        <f t="shared" si="3"/>
        <v>-55.5555555555556</v>
      </c>
    </row>
    <row r="210" s="58" customFormat="1" ht="15" customHeight="1" spans="1:7">
      <c r="A210" s="167" t="s">
        <v>196</v>
      </c>
      <c r="B210" s="166">
        <v>77</v>
      </c>
      <c r="C210" s="95">
        <v>52</v>
      </c>
      <c r="D210" s="95">
        <v>64</v>
      </c>
      <c r="E210" s="166">
        <v>64</v>
      </c>
      <c r="F210" s="50">
        <f>E210/D210*100</f>
        <v>100</v>
      </c>
      <c r="G210" s="51">
        <f t="shared" si="3"/>
        <v>-16.8831168831169</v>
      </c>
    </row>
    <row r="211" s="58" customFormat="1" ht="15" customHeight="1" spans="1:7">
      <c r="A211" s="167" t="s">
        <v>197</v>
      </c>
      <c r="B211" s="166">
        <v>67</v>
      </c>
      <c r="C211" s="166"/>
      <c r="D211" s="166"/>
      <c r="E211" s="166">
        <v>55</v>
      </c>
      <c r="F211" s="50"/>
      <c r="G211" s="51">
        <f t="shared" si="3"/>
        <v>-17.910447761194</v>
      </c>
    </row>
    <row r="212" s="58" customFormat="1" ht="15" customHeight="1" spans="1:7">
      <c r="A212" s="167" t="s">
        <v>198</v>
      </c>
      <c r="B212" s="166">
        <v>10</v>
      </c>
      <c r="C212" s="166"/>
      <c r="D212" s="166"/>
      <c r="E212" s="166">
        <v>9</v>
      </c>
      <c r="F212" s="50"/>
      <c r="G212" s="51">
        <f t="shared" si="3"/>
        <v>-10</v>
      </c>
    </row>
    <row r="213" s="58" customFormat="1" ht="15" customHeight="1" spans="1:7">
      <c r="A213" s="167" t="s">
        <v>199</v>
      </c>
      <c r="B213" s="166">
        <v>18</v>
      </c>
      <c r="C213" s="95">
        <v>18</v>
      </c>
      <c r="D213" s="95">
        <v>17</v>
      </c>
      <c r="E213" s="166">
        <v>17</v>
      </c>
      <c r="F213" s="50">
        <f>E213/D213*100</f>
        <v>100</v>
      </c>
      <c r="G213" s="51">
        <f t="shared" si="3"/>
        <v>-5.55555555555556</v>
      </c>
    </row>
    <row r="214" s="58" customFormat="1" ht="15" customHeight="1" spans="1:7">
      <c r="A214" s="167" t="s">
        <v>200</v>
      </c>
      <c r="B214" s="166">
        <v>13</v>
      </c>
      <c r="C214" s="166"/>
      <c r="D214" s="166"/>
      <c r="E214" s="166">
        <v>15</v>
      </c>
      <c r="F214" s="50"/>
      <c r="G214" s="51">
        <f t="shared" si="3"/>
        <v>15.3846153846154</v>
      </c>
    </row>
    <row r="215" s="58" customFormat="1" ht="15" customHeight="1" spans="1:7">
      <c r="A215" s="167" t="s">
        <v>201</v>
      </c>
      <c r="B215" s="166">
        <v>5</v>
      </c>
      <c r="C215" s="166"/>
      <c r="D215" s="166"/>
      <c r="E215" s="166">
        <v>2</v>
      </c>
      <c r="F215" s="50"/>
      <c r="G215" s="51">
        <f t="shared" si="3"/>
        <v>-60</v>
      </c>
    </row>
    <row r="216" s="58" customFormat="1" ht="15" customHeight="1" spans="1:7">
      <c r="A216" s="167" t="s">
        <v>202</v>
      </c>
      <c r="B216" s="166">
        <v>1170</v>
      </c>
      <c r="C216" s="95">
        <v>1091</v>
      </c>
      <c r="D216" s="95">
        <v>260</v>
      </c>
      <c r="E216" s="166">
        <v>260</v>
      </c>
      <c r="F216" s="50">
        <f>E216/D216*100</f>
        <v>100</v>
      </c>
      <c r="G216" s="51">
        <f t="shared" si="3"/>
        <v>-77.7777777777778</v>
      </c>
    </row>
    <row r="217" s="58" customFormat="1" ht="15" customHeight="1" spans="1:7">
      <c r="A217" s="167" t="s">
        <v>203</v>
      </c>
      <c r="B217" s="166">
        <v>1170</v>
      </c>
      <c r="C217" s="166"/>
      <c r="D217" s="166"/>
      <c r="E217" s="166">
        <v>260</v>
      </c>
      <c r="F217" s="50"/>
      <c r="G217" s="51">
        <f t="shared" si="3"/>
        <v>-77.7777777777778</v>
      </c>
    </row>
    <row r="218" s="58" customFormat="1" ht="15" customHeight="1" spans="1:7">
      <c r="A218" s="167" t="s">
        <v>204</v>
      </c>
      <c r="B218" s="166">
        <v>13646</v>
      </c>
      <c r="C218" s="95">
        <v>9850</v>
      </c>
      <c r="D218" s="95">
        <v>12080</v>
      </c>
      <c r="E218" s="166">
        <v>11143</v>
      </c>
      <c r="F218" s="50">
        <f>E218/D218*100</f>
        <v>92.2433774834437</v>
      </c>
      <c r="G218" s="51">
        <f t="shared" si="3"/>
        <v>-18.3423713908838</v>
      </c>
    </row>
    <row r="219" s="58" customFormat="1" ht="15" customHeight="1" spans="1:7">
      <c r="A219" s="167" t="s">
        <v>205</v>
      </c>
      <c r="B219" s="166">
        <v>3835</v>
      </c>
      <c r="C219" s="95">
        <v>2660</v>
      </c>
      <c r="D219" s="95">
        <v>2883</v>
      </c>
      <c r="E219" s="166">
        <v>2699</v>
      </c>
      <c r="F219" s="50">
        <f>E219/D219*100</f>
        <v>93.6177592785293</v>
      </c>
      <c r="G219" s="51">
        <f t="shared" si="3"/>
        <v>-29.6219035202086</v>
      </c>
    </row>
    <row r="220" s="58" customFormat="1" ht="15" customHeight="1" spans="1:7">
      <c r="A220" s="167" t="s">
        <v>51</v>
      </c>
      <c r="B220" s="166">
        <v>694</v>
      </c>
      <c r="C220" s="166"/>
      <c r="D220" s="166"/>
      <c r="E220" s="166">
        <v>670</v>
      </c>
      <c r="F220" s="50"/>
      <c r="G220" s="51">
        <f t="shared" si="3"/>
        <v>-3.45821325648415</v>
      </c>
    </row>
    <row r="221" s="58" customFormat="1" ht="15" customHeight="1" spans="1:7">
      <c r="A221" s="167" t="s">
        <v>206</v>
      </c>
      <c r="B221" s="166">
        <v>793</v>
      </c>
      <c r="C221" s="166"/>
      <c r="D221" s="166"/>
      <c r="E221" s="166">
        <v>810</v>
      </c>
      <c r="F221" s="50"/>
      <c r="G221" s="51">
        <f t="shared" si="3"/>
        <v>2.1437578814628</v>
      </c>
    </row>
    <row r="222" s="58" customFormat="1" ht="15" customHeight="1" spans="1:7">
      <c r="A222" s="167" t="s">
        <v>207</v>
      </c>
      <c r="B222" s="166">
        <v>5</v>
      </c>
      <c r="C222" s="166"/>
      <c r="D222" s="166"/>
      <c r="E222" s="166">
        <v>0</v>
      </c>
      <c r="F222" s="50"/>
      <c r="G222" s="51"/>
    </row>
    <row r="223" s="58" customFormat="1" ht="15" customHeight="1" spans="1:7">
      <c r="A223" s="167" t="s">
        <v>208</v>
      </c>
      <c r="B223" s="166">
        <v>448</v>
      </c>
      <c r="C223" s="166"/>
      <c r="D223" s="166"/>
      <c r="E223" s="166">
        <v>461</v>
      </c>
      <c r="F223" s="50"/>
      <c r="G223" s="51">
        <f t="shared" si="3"/>
        <v>2.90178571428571</v>
      </c>
    </row>
    <row r="224" s="58" customFormat="1" ht="15" customHeight="1" spans="1:7">
      <c r="A224" s="167" t="s">
        <v>209</v>
      </c>
      <c r="B224" s="166">
        <v>15</v>
      </c>
      <c r="C224" s="166"/>
      <c r="D224" s="166"/>
      <c r="E224" s="166">
        <v>0</v>
      </c>
      <c r="F224" s="50"/>
      <c r="G224" s="51"/>
    </row>
    <row r="225" s="58" customFormat="1" ht="15" customHeight="1" spans="1:7">
      <c r="A225" s="167" t="s">
        <v>210</v>
      </c>
      <c r="B225" s="166">
        <v>3</v>
      </c>
      <c r="C225" s="166"/>
      <c r="D225" s="166"/>
      <c r="E225" s="166">
        <v>3</v>
      </c>
      <c r="F225" s="50"/>
      <c r="G225" s="51">
        <f t="shared" si="3"/>
        <v>0</v>
      </c>
    </row>
    <row r="226" s="58" customFormat="1" ht="15" customHeight="1" spans="1:7">
      <c r="A226" s="167" t="s">
        <v>211</v>
      </c>
      <c r="B226" s="166">
        <v>1877</v>
      </c>
      <c r="C226" s="166"/>
      <c r="D226" s="166"/>
      <c r="E226" s="166">
        <v>755</v>
      </c>
      <c r="F226" s="50"/>
      <c r="G226" s="51">
        <f t="shared" si="3"/>
        <v>-59.7762386787427</v>
      </c>
    </row>
    <row r="227" s="58" customFormat="1" ht="15" customHeight="1" spans="1:7">
      <c r="A227" s="167" t="s">
        <v>212</v>
      </c>
      <c r="B227" s="166">
        <v>158</v>
      </c>
      <c r="C227" s="95">
        <v>121</v>
      </c>
      <c r="D227" s="95">
        <v>158</v>
      </c>
      <c r="E227" s="166">
        <v>158</v>
      </c>
      <c r="F227" s="50">
        <f>E227/D227*100</f>
        <v>100</v>
      </c>
      <c r="G227" s="51">
        <f t="shared" si="3"/>
        <v>0</v>
      </c>
    </row>
    <row r="228" s="58" customFormat="1" ht="15" customHeight="1" spans="1:7">
      <c r="A228" s="167" t="s">
        <v>213</v>
      </c>
      <c r="B228" s="166">
        <v>3</v>
      </c>
      <c r="C228" s="166"/>
      <c r="D228" s="166"/>
      <c r="E228" s="166">
        <v>3</v>
      </c>
      <c r="F228" s="50"/>
      <c r="G228" s="51">
        <f t="shared" si="3"/>
        <v>0</v>
      </c>
    </row>
    <row r="229" s="58" customFormat="1" ht="15" customHeight="1" spans="1:7">
      <c r="A229" s="167" t="s">
        <v>214</v>
      </c>
      <c r="B229" s="166">
        <v>7</v>
      </c>
      <c r="C229" s="166"/>
      <c r="D229" s="166"/>
      <c r="E229" s="166">
        <v>7</v>
      </c>
      <c r="F229" s="50"/>
      <c r="G229" s="51">
        <f t="shared" si="3"/>
        <v>0</v>
      </c>
    </row>
    <row r="230" s="58" customFormat="1" ht="15" customHeight="1" spans="1:7">
      <c r="A230" s="167" t="s">
        <v>215</v>
      </c>
      <c r="B230" s="166">
        <v>148</v>
      </c>
      <c r="C230" s="166"/>
      <c r="D230" s="166"/>
      <c r="E230" s="166">
        <v>148</v>
      </c>
      <c r="F230" s="50"/>
      <c r="G230" s="51">
        <f t="shared" si="3"/>
        <v>0</v>
      </c>
    </row>
    <row r="231" s="58" customFormat="1" ht="15" customHeight="1" spans="1:7">
      <c r="A231" s="167" t="s">
        <v>216</v>
      </c>
      <c r="B231" s="166">
        <v>52</v>
      </c>
      <c r="C231" s="95">
        <v>457</v>
      </c>
      <c r="D231" s="95">
        <v>711</v>
      </c>
      <c r="E231" s="166">
        <v>627</v>
      </c>
      <c r="F231" s="50">
        <f>E231/D231*100</f>
        <v>88.1856540084388</v>
      </c>
      <c r="G231" s="51">
        <f t="shared" si="3"/>
        <v>1105.76923076923</v>
      </c>
    </row>
    <row r="232" s="58" customFormat="1" ht="15" customHeight="1" spans="1:7">
      <c r="A232" s="167" t="s">
        <v>217</v>
      </c>
      <c r="B232" s="166">
        <v>30</v>
      </c>
      <c r="C232" s="166"/>
      <c r="D232" s="166"/>
      <c r="E232" s="166">
        <v>89</v>
      </c>
      <c r="F232" s="50"/>
      <c r="G232" s="51">
        <f t="shared" si="3"/>
        <v>196.666666666667</v>
      </c>
    </row>
    <row r="233" s="58" customFormat="1" ht="15" customHeight="1" spans="1:7">
      <c r="A233" s="167" t="s">
        <v>218</v>
      </c>
      <c r="B233" s="166">
        <v>22</v>
      </c>
      <c r="C233" s="166"/>
      <c r="D233" s="166"/>
      <c r="E233" s="166">
        <v>538</v>
      </c>
      <c r="F233" s="50"/>
      <c r="G233" s="51">
        <f t="shared" si="3"/>
        <v>2345.45454545455</v>
      </c>
    </row>
    <row r="234" s="58" customFormat="1" ht="15" customHeight="1" spans="1:7">
      <c r="A234" s="167" t="s">
        <v>219</v>
      </c>
      <c r="B234" s="166">
        <v>177</v>
      </c>
      <c r="C234" s="166"/>
      <c r="D234" s="166"/>
      <c r="E234" s="166">
        <v>0</v>
      </c>
      <c r="F234" s="50"/>
      <c r="G234" s="51"/>
    </row>
    <row r="235" s="58" customFormat="1" ht="15" customHeight="1" spans="1:7">
      <c r="A235" s="167" t="s">
        <v>220</v>
      </c>
      <c r="B235" s="166">
        <v>177</v>
      </c>
      <c r="C235" s="166"/>
      <c r="D235" s="166"/>
      <c r="E235" s="166">
        <v>0</v>
      </c>
      <c r="F235" s="50"/>
      <c r="G235" s="51"/>
    </row>
    <row r="236" s="58" customFormat="1" ht="15" customHeight="1" spans="1:7">
      <c r="A236" s="167" t="s">
        <v>221</v>
      </c>
      <c r="B236" s="166">
        <v>8417</v>
      </c>
      <c r="C236" s="95">
        <v>5813</v>
      </c>
      <c r="D236" s="95">
        <v>6912</v>
      </c>
      <c r="E236" s="166">
        <v>6439</v>
      </c>
      <c r="F236" s="50">
        <f>E236/D236*100</f>
        <v>93.1568287037037</v>
      </c>
      <c r="G236" s="51">
        <f t="shared" si="3"/>
        <v>-23.500059403588</v>
      </c>
    </row>
    <row r="237" s="58" customFormat="1" ht="15" customHeight="1" spans="1:7">
      <c r="A237" s="167" t="s">
        <v>222</v>
      </c>
      <c r="B237" s="166">
        <v>3360</v>
      </c>
      <c r="C237" s="166"/>
      <c r="D237" s="166"/>
      <c r="E237" s="166">
        <v>1</v>
      </c>
      <c r="F237" s="50"/>
      <c r="G237" s="51">
        <f t="shared" si="3"/>
        <v>-99.9702380952381</v>
      </c>
    </row>
    <row r="238" s="58" customFormat="1" ht="15" customHeight="1" spans="1:7">
      <c r="A238" s="167" t="s">
        <v>223</v>
      </c>
      <c r="B238" s="166">
        <v>46</v>
      </c>
      <c r="C238" s="166"/>
      <c r="D238" s="166"/>
      <c r="E238" s="166">
        <v>16</v>
      </c>
      <c r="F238" s="50"/>
      <c r="G238" s="51">
        <f t="shared" si="3"/>
        <v>-65.2173913043478</v>
      </c>
    </row>
    <row r="239" s="58" customFormat="1" ht="15" customHeight="1" spans="1:7">
      <c r="A239" s="167" t="s">
        <v>224</v>
      </c>
      <c r="B239" s="166">
        <v>198</v>
      </c>
      <c r="C239" s="166"/>
      <c r="D239" s="166"/>
      <c r="E239" s="166">
        <v>0</v>
      </c>
      <c r="F239" s="50"/>
      <c r="G239" s="51"/>
    </row>
    <row r="240" s="58" customFormat="1" ht="15" customHeight="1" spans="1:7">
      <c r="A240" s="167" t="s">
        <v>225</v>
      </c>
      <c r="B240" s="166">
        <v>4813</v>
      </c>
      <c r="C240" s="166"/>
      <c r="D240" s="166"/>
      <c r="E240" s="166">
        <v>6422</v>
      </c>
      <c r="F240" s="50"/>
      <c r="G240" s="51">
        <f t="shared" si="3"/>
        <v>33.4302929565759</v>
      </c>
    </row>
    <row r="241" s="58" customFormat="1" ht="15" customHeight="1" spans="1:7">
      <c r="A241" s="167" t="s">
        <v>226</v>
      </c>
      <c r="B241" s="166">
        <v>1007</v>
      </c>
      <c r="C241" s="95">
        <v>799</v>
      </c>
      <c r="D241" s="95">
        <v>1416</v>
      </c>
      <c r="E241" s="166">
        <v>1220</v>
      </c>
      <c r="F241" s="50">
        <f>E241/D241*100</f>
        <v>86.1581920903955</v>
      </c>
      <c r="G241" s="51">
        <f t="shared" si="3"/>
        <v>21.1519364448858</v>
      </c>
    </row>
    <row r="242" s="58" customFormat="1" ht="15" customHeight="1" spans="1:7">
      <c r="A242" s="167" t="s">
        <v>227</v>
      </c>
      <c r="B242" s="166">
        <v>1007</v>
      </c>
      <c r="C242" s="166"/>
      <c r="D242" s="166"/>
      <c r="E242" s="166">
        <v>1220</v>
      </c>
      <c r="F242" s="50"/>
      <c r="G242" s="51">
        <f t="shared" si="3"/>
        <v>21.1519364448858</v>
      </c>
    </row>
    <row r="243" s="58" customFormat="1" ht="15" customHeight="1" spans="1:7">
      <c r="A243" s="167" t="s">
        <v>228</v>
      </c>
      <c r="B243" s="166">
        <v>238864</v>
      </c>
      <c r="C243" s="95">
        <v>106465</v>
      </c>
      <c r="D243" s="95">
        <v>66853</v>
      </c>
      <c r="E243" s="166">
        <v>64333</v>
      </c>
      <c r="F243" s="50">
        <f>E243/D243*100</f>
        <v>96.2305356528503</v>
      </c>
      <c r="G243" s="51">
        <f t="shared" si="3"/>
        <v>-73.0671009444705</v>
      </c>
    </row>
    <row r="244" s="58" customFormat="1" ht="15" customHeight="1" spans="1:7">
      <c r="A244" s="167" t="s">
        <v>229</v>
      </c>
      <c r="B244" s="166">
        <v>5821</v>
      </c>
      <c r="C244" s="95">
        <v>4265</v>
      </c>
      <c r="D244" s="95">
        <v>5990</v>
      </c>
      <c r="E244" s="166">
        <v>5933</v>
      </c>
      <c r="F244" s="50">
        <f>E244/D244*100</f>
        <v>99.0484140233723</v>
      </c>
      <c r="G244" s="51">
        <f t="shared" si="3"/>
        <v>1.92406802954819</v>
      </c>
    </row>
    <row r="245" s="58" customFormat="1" ht="15" customHeight="1" spans="1:7">
      <c r="A245" s="167" t="s">
        <v>51</v>
      </c>
      <c r="B245" s="166">
        <v>534</v>
      </c>
      <c r="C245" s="166"/>
      <c r="D245" s="166"/>
      <c r="E245" s="166">
        <v>530</v>
      </c>
      <c r="F245" s="50"/>
      <c r="G245" s="51">
        <f t="shared" si="3"/>
        <v>-0.749063670411985</v>
      </c>
    </row>
    <row r="246" s="58" customFormat="1" ht="15" customHeight="1" spans="1:7">
      <c r="A246" s="167" t="s">
        <v>230</v>
      </c>
      <c r="B246" s="166">
        <v>174</v>
      </c>
      <c r="C246" s="166"/>
      <c r="D246" s="166"/>
      <c r="E246" s="166">
        <v>157</v>
      </c>
      <c r="F246" s="50"/>
      <c r="G246" s="51">
        <f t="shared" si="3"/>
        <v>-9.77011494252874</v>
      </c>
    </row>
    <row r="247" s="58" customFormat="1" ht="15" customHeight="1" spans="1:7">
      <c r="A247" s="167" t="s">
        <v>231</v>
      </c>
      <c r="B247" s="166">
        <v>0</v>
      </c>
      <c r="C247" s="166"/>
      <c r="D247" s="166"/>
      <c r="E247" s="166">
        <v>15</v>
      </c>
      <c r="F247" s="50"/>
      <c r="G247" s="51"/>
    </row>
    <row r="248" s="58" customFormat="1" ht="15" customHeight="1" spans="1:7">
      <c r="A248" s="167" t="s">
        <v>232</v>
      </c>
      <c r="B248" s="166">
        <v>0</v>
      </c>
      <c r="C248" s="166"/>
      <c r="D248" s="166"/>
      <c r="E248" s="166">
        <v>10</v>
      </c>
      <c r="F248" s="50"/>
      <c r="G248" s="51"/>
    </row>
    <row r="249" s="58" customFormat="1" ht="15" customHeight="1" spans="1:7">
      <c r="A249" s="167" t="s">
        <v>233</v>
      </c>
      <c r="B249" s="166">
        <v>0</v>
      </c>
      <c r="C249" s="166"/>
      <c r="D249" s="166"/>
      <c r="E249" s="166">
        <v>50</v>
      </c>
      <c r="F249" s="50"/>
      <c r="G249" s="51"/>
    </row>
    <row r="250" s="58" customFormat="1" ht="15" customHeight="1" spans="1:7">
      <c r="A250" s="167" t="s">
        <v>131</v>
      </c>
      <c r="B250" s="166">
        <v>0</v>
      </c>
      <c r="C250" s="166"/>
      <c r="D250" s="166"/>
      <c r="E250" s="166">
        <v>35</v>
      </c>
      <c r="F250" s="50"/>
      <c r="G250" s="51"/>
    </row>
    <row r="251" s="58" customFormat="1" ht="15" customHeight="1" spans="1:7">
      <c r="A251" s="167" t="s">
        <v>234</v>
      </c>
      <c r="B251" s="166">
        <v>5113</v>
      </c>
      <c r="C251" s="166"/>
      <c r="D251" s="166"/>
      <c r="E251" s="166">
        <v>1378</v>
      </c>
      <c r="F251" s="50"/>
      <c r="G251" s="51">
        <f t="shared" si="3"/>
        <v>-73.0490905534911</v>
      </c>
    </row>
    <row r="252" s="58" customFormat="1" ht="15" customHeight="1" spans="1:7">
      <c r="A252" s="167" t="s">
        <v>235</v>
      </c>
      <c r="B252" s="166">
        <v>0</v>
      </c>
      <c r="C252" s="166"/>
      <c r="D252" s="166"/>
      <c r="E252" s="166">
        <v>15</v>
      </c>
      <c r="F252" s="50"/>
      <c r="G252" s="51"/>
    </row>
    <row r="253" s="58" customFormat="1" ht="15" customHeight="1" spans="1:7">
      <c r="A253" s="167" t="s">
        <v>236</v>
      </c>
      <c r="B253" s="166">
        <v>0</v>
      </c>
      <c r="C253" s="166"/>
      <c r="D253" s="166"/>
      <c r="E253" s="166">
        <v>10</v>
      </c>
      <c r="F253" s="50"/>
      <c r="G253" s="51"/>
    </row>
    <row r="254" s="58" customFormat="1" ht="15" customHeight="1" spans="1:7">
      <c r="A254" s="167" t="s">
        <v>62</v>
      </c>
      <c r="B254" s="166"/>
      <c r="C254" s="166"/>
      <c r="D254" s="166"/>
      <c r="E254" s="166">
        <v>35</v>
      </c>
      <c r="F254" s="50"/>
      <c r="G254" s="51"/>
    </row>
    <row r="255" s="58" customFormat="1" ht="15" customHeight="1" spans="1:7">
      <c r="A255" s="167" t="s">
        <v>237</v>
      </c>
      <c r="B255" s="166">
        <v>0</v>
      </c>
      <c r="C255" s="166"/>
      <c r="D255" s="166"/>
      <c r="E255" s="166">
        <v>3698</v>
      </c>
      <c r="F255" s="50"/>
      <c r="G255" s="51"/>
    </row>
    <row r="256" s="58" customFormat="1" ht="15" customHeight="1" spans="1:7">
      <c r="A256" s="167" t="s">
        <v>238</v>
      </c>
      <c r="B256" s="166">
        <v>447</v>
      </c>
      <c r="C256" s="95">
        <v>4867</v>
      </c>
      <c r="D256" s="95">
        <v>449</v>
      </c>
      <c r="E256" s="166">
        <v>449</v>
      </c>
      <c r="F256" s="50">
        <f>E256/D256*100</f>
        <v>100</v>
      </c>
      <c r="G256" s="51">
        <f t="shared" si="3"/>
        <v>0.447427293064877</v>
      </c>
    </row>
    <row r="257" s="58" customFormat="1" ht="15" customHeight="1" spans="1:7">
      <c r="A257" s="167" t="s">
        <v>51</v>
      </c>
      <c r="B257" s="166">
        <v>400</v>
      </c>
      <c r="C257" s="166"/>
      <c r="D257" s="166"/>
      <c r="E257" s="166">
        <v>397</v>
      </c>
      <c r="F257" s="50"/>
      <c r="G257" s="51">
        <f t="shared" si="3"/>
        <v>-0.75</v>
      </c>
    </row>
    <row r="258" s="58" customFormat="1" ht="15" customHeight="1" spans="1:7">
      <c r="A258" s="167" t="s">
        <v>239</v>
      </c>
      <c r="B258" s="166">
        <v>10</v>
      </c>
      <c r="C258" s="166"/>
      <c r="D258" s="166"/>
      <c r="E258" s="166">
        <v>9</v>
      </c>
      <c r="F258" s="50"/>
      <c r="G258" s="51">
        <f t="shared" si="3"/>
        <v>-10</v>
      </c>
    </row>
    <row r="259" s="58" customFormat="1" ht="15" customHeight="1" spans="1:7">
      <c r="A259" s="167" t="s">
        <v>240</v>
      </c>
      <c r="B259" s="166">
        <v>25</v>
      </c>
      <c r="C259" s="166"/>
      <c r="D259" s="166"/>
      <c r="E259" s="166">
        <v>1</v>
      </c>
      <c r="F259" s="50"/>
      <c r="G259" s="51">
        <f t="shared" si="3"/>
        <v>-96</v>
      </c>
    </row>
    <row r="260" s="58" customFormat="1" ht="15" customHeight="1" spans="1:7">
      <c r="A260" s="167" t="s">
        <v>241</v>
      </c>
      <c r="B260" s="166">
        <v>4</v>
      </c>
      <c r="C260" s="166"/>
      <c r="D260" s="166"/>
      <c r="E260" s="166">
        <v>17</v>
      </c>
      <c r="F260" s="50"/>
      <c r="G260" s="51">
        <f t="shared" si="3"/>
        <v>325</v>
      </c>
    </row>
    <row r="261" s="58" customFormat="1" ht="15" customHeight="1" spans="1:7">
      <c r="A261" s="167" t="s">
        <v>242</v>
      </c>
      <c r="B261" s="166">
        <v>8</v>
      </c>
      <c r="C261" s="166"/>
      <c r="D261" s="166"/>
      <c r="E261" s="166">
        <v>25</v>
      </c>
      <c r="F261" s="50"/>
      <c r="G261" s="51">
        <f t="shared" si="3"/>
        <v>212.5</v>
      </c>
    </row>
    <row r="262" s="58" customFormat="1" ht="15" customHeight="1" spans="1:7">
      <c r="A262" s="167" t="s">
        <v>243</v>
      </c>
      <c r="B262" s="166">
        <v>32154</v>
      </c>
      <c r="C262" s="95">
        <v>36265</v>
      </c>
      <c r="D262" s="95">
        <v>29620</v>
      </c>
      <c r="E262" s="166">
        <v>29620</v>
      </c>
      <c r="F262" s="50">
        <f>E262/D262*100</f>
        <v>100</v>
      </c>
      <c r="G262" s="51">
        <f t="shared" ref="G262:G325" si="4">(E262-B262)/B262*100</f>
        <v>-7.88082353672949</v>
      </c>
    </row>
    <row r="263" s="58" customFormat="1" ht="15" customHeight="1" spans="1:7">
      <c r="A263" s="167" t="s">
        <v>244</v>
      </c>
      <c r="B263" s="166">
        <v>1097</v>
      </c>
      <c r="C263" s="166"/>
      <c r="D263" s="166"/>
      <c r="E263" s="166">
        <v>1025</v>
      </c>
      <c r="F263" s="50"/>
      <c r="G263" s="51">
        <f t="shared" si="4"/>
        <v>-6.56335460346399</v>
      </c>
    </row>
    <row r="264" s="58" customFormat="1" ht="15" customHeight="1" spans="1:7">
      <c r="A264" s="167" t="s">
        <v>245</v>
      </c>
      <c r="B264" s="166">
        <v>1173</v>
      </c>
      <c r="C264" s="166"/>
      <c r="D264" s="166"/>
      <c r="E264" s="166">
        <v>1148</v>
      </c>
      <c r="F264" s="50"/>
      <c r="G264" s="51">
        <f t="shared" si="4"/>
        <v>-2.13128729752771</v>
      </c>
    </row>
    <row r="265" s="58" customFormat="1" ht="15" customHeight="1" spans="1:7">
      <c r="A265" s="167" t="s">
        <v>246</v>
      </c>
      <c r="B265" s="166">
        <v>20</v>
      </c>
      <c r="C265" s="166"/>
      <c r="D265" s="166"/>
      <c r="E265" s="166">
        <v>0</v>
      </c>
      <c r="F265" s="50"/>
      <c r="G265" s="51"/>
    </row>
    <row r="266" s="58" customFormat="1" ht="15" customHeight="1" spans="1:7">
      <c r="A266" s="167" t="s">
        <v>247</v>
      </c>
      <c r="B266" s="166">
        <v>14582</v>
      </c>
      <c r="C266" s="166"/>
      <c r="D266" s="166"/>
      <c r="E266" s="166">
        <v>14757</v>
      </c>
      <c r="F266" s="50"/>
      <c r="G266" s="51">
        <f t="shared" si="4"/>
        <v>1.20010972431765</v>
      </c>
    </row>
    <row r="267" s="58" customFormat="1" ht="15" customHeight="1" spans="1:7">
      <c r="A267" s="167" t="s">
        <v>248</v>
      </c>
      <c r="B267" s="166">
        <v>3289</v>
      </c>
      <c r="C267" s="166"/>
      <c r="D267" s="166"/>
      <c r="E267" s="166">
        <v>2435</v>
      </c>
      <c r="F267" s="50"/>
      <c r="G267" s="51">
        <f t="shared" si="4"/>
        <v>-25.9653390088173</v>
      </c>
    </row>
    <row r="268" s="58" customFormat="1" ht="15" customHeight="1" spans="1:7">
      <c r="A268" s="167" t="s">
        <v>249</v>
      </c>
      <c r="B268" s="166">
        <v>11959</v>
      </c>
      <c r="C268" s="166"/>
      <c r="D268" s="166"/>
      <c r="E268" s="166">
        <v>10254</v>
      </c>
      <c r="F268" s="50"/>
      <c r="G268" s="51">
        <f t="shared" si="4"/>
        <v>-14.25704490342</v>
      </c>
    </row>
    <row r="269" s="58" customFormat="1" ht="15" customHeight="1" spans="1:7">
      <c r="A269" s="167" t="s">
        <v>250</v>
      </c>
      <c r="B269" s="166">
        <v>34</v>
      </c>
      <c r="C269" s="166"/>
      <c r="D269" s="166"/>
      <c r="E269" s="166">
        <v>1</v>
      </c>
      <c r="F269" s="50"/>
      <c r="G269" s="51">
        <f t="shared" si="4"/>
        <v>-97.0588235294118</v>
      </c>
    </row>
    <row r="270" s="58" customFormat="1" ht="15" customHeight="1" spans="1:7">
      <c r="A270" s="167" t="s">
        <v>251</v>
      </c>
      <c r="B270" s="166">
        <v>5864</v>
      </c>
      <c r="C270" s="95">
        <v>11312</v>
      </c>
      <c r="D270" s="95">
        <v>4413</v>
      </c>
      <c r="E270" s="166">
        <v>4413</v>
      </c>
      <c r="F270" s="50">
        <f>E270/D270*100</f>
        <v>100</v>
      </c>
      <c r="G270" s="51">
        <f t="shared" si="4"/>
        <v>-24.7442019099591</v>
      </c>
    </row>
    <row r="271" s="58" customFormat="1" ht="15" customHeight="1" spans="1:7">
      <c r="A271" s="167" t="s">
        <v>252</v>
      </c>
      <c r="B271" s="166">
        <v>930</v>
      </c>
      <c r="C271" s="166"/>
      <c r="D271" s="166"/>
      <c r="E271" s="166">
        <v>0</v>
      </c>
      <c r="F271" s="50"/>
      <c r="G271" s="51"/>
    </row>
    <row r="272" s="58" customFormat="1" ht="15" customHeight="1" spans="1:7">
      <c r="A272" s="167" t="s">
        <v>253</v>
      </c>
      <c r="B272" s="166">
        <v>966</v>
      </c>
      <c r="C272" s="166"/>
      <c r="D272" s="166"/>
      <c r="E272" s="166">
        <v>1226</v>
      </c>
      <c r="F272" s="50"/>
      <c r="G272" s="51">
        <f t="shared" si="4"/>
        <v>26.9151138716356</v>
      </c>
    </row>
    <row r="273" s="58" customFormat="1" ht="15" customHeight="1" spans="1:7">
      <c r="A273" s="167" t="s">
        <v>254</v>
      </c>
      <c r="B273" s="166">
        <v>3743</v>
      </c>
      <c r="C273" s="166"/>
      <c r="D273" s="166"/>
      <c r="E273" s="166">
        <v>2961</v>
      </c>
      <c r="F273" s="50"/>
      <c r="G273" s="51">
        <f t="shared" si="4"/>
        <v>-20.892332353727</v>
      </c>
    </row>
    <row r="274" s="58" customFormat="1" ht="15" customHeight="1" spans="1:7">
      <c r="A274" s="167" t="s">
        <v>255</v>
      </c>
      <c r="B274" s="166">
        <v>39</v>
      </c>
      <c r="C274" s="166"/>
      <c r="D274" s="166"/>
      <c r="E274" s="166">
        <v>47</v>
      </c>
      <c r="F274" s="50"/>
      <c r="G274" s="51">
        <f t="shared" si="4"/>
        <v>20.5128205128205</v>
      </c>
    </row>
    <row r="275" s="58" customFormat="1" ht="15" customHeight="1" spans="1:7">
      <c r="A275" s="167" t="s">
        <v>256</v>
      </c>
      <c r="B275" s="166">
        <v>40</v>
      </c>
      <c r="C275" s="166"/>
      <c r="D275" s="166"/>
      <c r="E275" s="166">
        <v>0</v>
      </c>
      <c r="F275" s="50"/>
      <c r="G275" s="51"/>
    </row>
    <row r="276" s="58" customFormat="1" ht="15" customHeight="1" spans="1:7">
      <c r="A276" s="167" t="s">
        <v>257</v>
      </c>
      <c r="B276" s="166">
        <v>43</v>
      </c>
      <c r="C276" s="166"/>
      <c r="D276" s="166"/>
      <c r="E276" s="166">
        <v>178</v>
      </c>
      <c r="F276" s="50"/>
      <c r="G276" s="51">
        <f t="shared" si="4"/>
        <v>313.953488372093</v>
      </c>
    </row>
    <row r="277" s="58" customFormat="1" ht="15" customHeight="1" spans="1:7">
      <c r="A277" s="167" t="s">
        <v>258</v>
      </c>
      <c r="B277" s="166">
        <v>103</v>
      </c>
      <c r="C277" s="166"/>
      <c r="D277" s="166"/>
      <c r="E277" s="166">
        <v>1</v>
      </c>
      <c r="F277" s="50"/>
      <c r="G277" s="51">
        <f t="shared" si="4"/>
        <v>-99.0291262135922</v>
      </c>
    </row>
    <row r="278" s="58" customFormat="1" ht="15" customHeight="1" spans="1:7">
      <c r="A278" s="167" t="s">
        <v>259</v>
      </c>
      <c r="B278" s="166">
        <v>2349</v>
      </c>
      <c r="C278" s="95">
        <v>2567</v>
      </c>
      <c r="D278" s="95">
        <v>2121</v>
      </c>
      <c r="E278" s="166">
        <v>1987</v>
      </c>
      <c r="F278" s="50">
        <f>E278/D278*100</f>
        <v>93.6822253653937</v>
      </c>
      <c r="G278" s="51">
        <f t="shared" si="4"/>
        <v>-15.4108131119625</v>
      </c>
    </row>
    <row r="279" s="58" customFormat="1" ht="15" customHeight="1" spans="1:7">
      <c r="A279" s="167" t="s">
        <v>260</v>
      </c>
      <c r="B279" s="166">
        <v>1739</v>
      </c>
      <c r="C279" s="166"/>
      <c r="D279" s="166"/>
      <c r="E279" s="166">
        <v>1620</v>
      </c>
      <c r="F279" s="50"/>
      <c r="G279" s="51">
        <f t="shared" si="4"/>
        <v>-6.84301322599195</v>
      </c>
    </row>
    <row r="280" s="58" customFormat="1" ht="15" customHeight="1" spans="1:7">
      <c r="A280" s="167" t="s">
        <v>261</v>
      </c>
      <c r="B280" s="166">
        <v>243</v>
      </c>
      <c r="C280" s="166"/>
      <c r="D280" s="166"/>
      <c r="E280" s="166">
        <v>184</v>
      </c>
      <c r="F280" s="50"/>
      <c r="G280" s="51">
        <f t="shared" si="4"/>
        <v>-24.2798353909465</v>
      </c>
    </row>
    <row r="281" s="58" customFormat="1" ht="15" customHeight="1" spans="1:7">
      <c r="A281" s="167" t="s">
        <v>262</v>
      </c>
      <c r="B281" s="166">
        <v>250</v>
      </c>
      <c r="C281" s="166"/>
      <c r="D281" s="166"/>
      <c r="E281" s="166">
        <v>68</v>
      </c>
      <c r="F281" s="50"/>
      <c r="G281" s="51">
        <f t="shared" si="4"/>
        <v>-72.8</v>
      </c>
    </row>
    <row r="282" s="58" customFormat="1" ht="15" customHeight="1" spans="1:7">
      <c r="A282" s="167" t="s">
        <v>263</v>
      </c>
      <c r="B282" s="166">
        <v>117</v>
      </c>
      <c r="C282" s="166"/>
      <c r="D282" s="166"/>
      <c r="E282" s="166">
        <v>115</v>
      </c>
      <c r="F282" s="50"/>
      <c r="G282" s="51">
        <f t="shared" si="4"/>
        <v>-1.70940170940171</v>
      </c>
    </row>
    <row r="283" s="58" customFormat="1" ht="15" customHeight="1" spans="1:7">
      <c r="A283" s="167" t="s">
        <v>264</v>
      </c>
      <c r="B283" s="166">
        <v>3744</v>
      </c>
      <c r="C283" s="95">
        <v>2126</v>
      </c>
      <c r="D283" s="95">
        <v>4358</v>
      </c>
      <c r="E283" s="166">
        <v>2324</v>
      </c>
      <c r="F283" s="50">
        <f>E283/D283*100</f>
        <v>53.3272143184947</v>
      </c>
      <c r="G283" s="51">
        <f t="shared" si="4"/>
        <v>-37.9273504273504</v>
      </c>
    </row>
    <row r="284" s="58" customFormat="1" ht="15" customHeight="1" spans="1:7">
      <c r="A284" s="167" t="s">
        <v>265</v>
      </c>
      <c r="B284" s="166">
        <v>1355</v>
      </c>
      <c r="C284" s="166"/>
      <c r="D284" s="166"/>
      <c r="E284" s="166">
        <v>1441</v>
      </c>
      <c r="F284" s="50"/>
      <c r="G284" s="51">
        <f t="shared" si="4"/>
        <v>6.34686346863469</v>
      </c>
    </row>
    <row r="285" s="58" customFormat="1" ht="15" customHeight="1" spans="1:7">
      <c r="A285" s="167" t="s">
        <v>266</v>
      </c>
      <c r="B285" s="166">
        <v>131</v>
      </c>
      <c r="C285" s="166"/>
      <c r="D285" s="166"/>
      <c r="E285" s="166">
        <v>98</v>
      </c>
      <c r="F285" s="50"/>
      <c r="G285" s="51">
        <f t="shared" si="4"/>
        <v>-25.1908396946565</v>
      </c>
    </row>
    <row r="286" s="58" customFormat="1" ht="15" customHeight="1" spans="1:7">
      <c r="A286" s="167" t="s">
        <v>267</v>
      </c>
      <c r="B286" s="166">
        <v>44</v>
      </c>
      <c r="C286" s="166"/>
      <c r="D286" s="166"/>
      <c r="E286" s="166">
        <v>41</v>
      </c>
      <c r="F286" s="50"/>
      <c r="G286" s="51">
        <f t="shared" si="4"/>
        <v>-6.81818181818182</v>
      </c>
    </row>
    <row r="287" s="58" customFormat="1" ht="15" customHeight="1" spans="1:7">
      <c r="A287" s="167" t="s">
        <v>268</v>
      </c>
      <c r="B287" s="166">
        <v>801</v>
      </c>
      <c r="C287" s="166"/>
      <c r="D287" s="166"/>
      <c r="E287" s="166">
        <v>718</v>
      </c>
      <c r="F287" s="50"/>
      <c r="G287" s="51">
        <f t="shared" si="4"/>
        <v>-10.3620474406991</v>
      </c>
    </row>
    <row r="288" s="58" customFormat="1" ht="15" customHeight="1" spans="1:7">
      <c r="A288" s="167" t="s">
        <v>269</v>
      </c>
      <c r="B288" s="166">
        <v>1413</v>
      </c>
      <c r="C288" s="166"/>
      <c r="D288" s="166"/>
      <c r="E288" s="166">
        <v>26</v>
      </c>
      <c r="F288" s="50"/>
      <c r="G288" s="51">
        <f t="shared" si="4"/>
        <v>-98.1599433828733</v>
      </c>
    </row>
    <row r="289" s="58" customFormat="1" ht="15" customHeight="1" spans="1:7">
      <c r="A289" s="167" t="s">
        <v>270</v>
      </c>
      <c r="B289" s="166">
        <v>4273</v>
      </c>
      <c r="C289" s="95">
        <v>1611</v>
      </c>
      <c r="D289" s="95">
        <v>2664</v>
      </c>
      <c r="E289" s="166">
        <v>2664</v>
      </c>
      <c r="F289" s="50">
        <f>E289/D289*100</f>
        <v>100</v>
      </c>
      <c r="G289" s="51">
        <f t="shared" si="4"/>
        <v>-37.6550432951088</v>
      </c>
    </row>
    <row r="290" s="58" customFormat="1" ht="15" customHeight="1" spans="1:7">
      <c r="A290" s="167" t="s">
        <v>271</v>
      </c>
      <c r="B290" s="166">
        <v>810</v>
      </c>
      <c r="C290" s="166"/>
      <c r="D290" s="166"/>
      <c r="E290" s="166">
        <v>810</v>
      </c>
      <c r="F290" s="50"/>
      <c r="G290" s="51">
        <f t="shared" si="4"/>
        <v>0</v>
      </c>
    </row>
    <row r="291" s="58" customFormat="1" ht="15" customHeight="1" spans="1:7">
      <c r="A291" s="167" t="s">
        <v>272</v>
      </c>
      <c r="B291" s="166">
        <v>2259</v>
      </c>
      <c r="C291" s="166"/>
      <c r="D291" s="166"/>
      <c r="E291" s="166">
        <v>818</v>
      </c>
      <c r="F291" s="50"/>
      <c r="G291" s="51">
        <f t="shared" si="4"/>
        <v>-63.7892872952634</v>
      </c>
    </row>
    <row r="292" s="58" customFormat="1" ht="15" customHeight="1" spans="1:7">
      <c r="A292" s="167" t="s">
        <v>273</v>
      </c>
      <c r="B292" s="166">
        <v>1204</v>
      </c>
      <c r="C292" s="166"/>
      <c r="D292" s="166"/>
      <c r="E292" s="166">
        <v>1036</v>
      </c>
      <c r="F292" s="50"/>
      <c r="G292" s="51">
        <f t="shared" si="4"/>
        <v>-13.953488372093</v>
      </c>
    </row>
    <row r="293" s="58" customFormat="1" ht="15" customHeight="1" spans="1:7">
      <c r="A293" s="167" t="s">
        <v>274</v>
      </c>
      <c r="B293" s="166">
        <v>678</v>
      </c>
      <c r="C293" s="95">
        <v>1082</v>
      </c>
      <c r="D293" s="95">
        <v>483</v>
      </c>
      <c r="E293" s="166">
        <v>444</v>
      </c>
      <c r="F293" s="50">
        <f>E293/D293*100</f>
        <v>91.9254658385093</v>
      </c>
      <c r="G293" s="51">
        <f t="shared" si="4"/>
        <v>-34.5132743362832</v>
      </c>
    </row>
    <row r="294" s="58" customFormat="1" ht="15" customHeight="1" spans="1:7">
      <c r="A294" s="167" t="s">
        <v>51</v>
      </c>
      <c r="B294" s="166">
        <v>197</v>
      </c>
      <c r="C294" s="166"/>
      <c r="D294" s="166"/>
      <c r="E294" s="166">
        <v>205</v>
      </c>
      <c r="F294" s="50"/>
      <c r="G294" s="51">
        <f t="shared" si="4"/>
        <v>4.06091370558376</v>
      </c>
    </row>
    <row r="295" s="58" customFormat="1" ht="15" customHeight="1" spans="1:7">
      <c r="A295" s="167" t="s">
        <v>275</v>
      </c>
      <c r="B295" s="166">
        <v>142</v>
      </c>
      <c r="C295" s="166"/>
      <c r="D295" s="166"/>
      <c r="E295" s="166">
        <v>77</v>
      </c>
      <c r="F295" s="50"/>
      <c r="G295" s="51">
        <f t="shared" si="4"/>
        <v>-45.7746478873239</v>
      </c>
    </row>
    <row r="296" s="58" customFormat="1" ht="15" customHeight="1" spans="1:7">
      <c r="A296" s="167" t="s">
        <v>276</v>
      </c>
      <c r="B296" s="166">
        <v>0</v>
      </c>
      <c r="C296" s="166"/>
      <c r="D296" s="166"/>
      <c r="E296" s="166">
        <v>139</v>
      </c>
      <c r="F296" s="50"/>
      <c r="G296" s="51"/>
    </row>
    <row r="297" s="58" customFormat="1" ht="15" customHeight="1" spans="1:7">
      <c r="A297" s="167" t="s">
        <v>277</v>
      </c>
      <c r="B297" s="166">
        <v>2</v>
      </c>
      <c r="C297" s="166"/>
      <c r="D297" s="166"/>
      <c r="E297" s="166">
        <v>2</v>
      </c>
      <c r="F297" s="50"/>
      <c r="G297" s="51">
        <f t="shared" si="4"/>
        <v>0</v>
      </c>
    </row>
    <row r="298" s="58" customFormat="1" ht="15" customHeight="1" spans="1:7">
      <c r="A298" s="167" t="s">
        <v>278</v>
      </c>
      <c r="B298" s="166">
        <v>337</v>
      </c>
      <c r="C298" s="166"/>
      <c r="D298" s="166"/>
      <c r="E298" s="166">
        <v>21</v>
      </c>
      <c r="F298" s="50"/>
      <c r="G298" s="51">
        <f t="shared" si="4"/>
        <v>-93.7685459940653</v>
      </c>
    </row>
    <row r="299" s="58" customFormat="1" ht="15" customHeight="1" spans="1:7">
      <c r="A299" s="167" t="s">
        <v>279</v>
      </c>
      <c r="B299" s="166">
        <v>54</v>
      </c>
      <c r="C299" s="95">
        <v>45</v>
      </c>
      <c r="D299" s="95">
        <v>52</v>
      </c>
      <c r="E299" s="166">
        <v>52</v>
      </c>
      <c r="F299" s="50">
        <f>E299/D299*100</f>
        <v>100</v>
      </c>
      <c r="G299" s="51">
        <f t="shared" si="4"/>
        <v>-3.7037037037037</v>
      </c>
    </row>
    <row r="300" s="58" customFormat="1" ht="15" customHeight="1" spans="1:7">
      <c r="A300" s="167" t="s">
        <v>51</v>
      </c>
      <c r="B300" s="166">
        <v>41</v>
      </c>
      <c r="C300" s="166"/>
      <c r="D300" s="166"/>
      <c r="E300" s="166">
        <v>41</v>
      </c>
      <c r="F300" s="50"/>
      <c r="G300" s="51">
        <f t="shared" si="4"/>
        <v>0</v>
      </c>
    </row>
    <row r="301" s="58" customFormat="1" ht="15" customHeight="1" spans="1:7">
      <c r="A301" s="167" t="s">
        <v>52</v>
      </c>
      <c r="B301" s="166">
        <v>13</v>
      </c>
      <c r="C301" s="166"/>
      <c r="D301" s="166"/>
      <c r="E301" s="166">
        <v>11</v>
      </c>
      <c r="F301" s="50"/>
      <c r="G301" s="51">
        <f t="shared" si="4"/>
        <v>-15.3846153846154</v>
      </c>
    </row>
    <row r="302" s="58" customFormat="1" ht="15" customHeight="1" spans="1:7">
      <c r="A302" s="167" t="s">
        <v>280</v>
      </c>
      <c r="B302" s="166">
        <v>322</v>
      </c>
      <c r="C302" s="95">
        <v>272</v>
      </c>
      <c r="D302" s="95">
        <v>318</v>
      </c>
      <c r="E302" s="166">
        <v>318</v>
      </c>
      <c r="F302" s="50">
        <f>E302/D302*100</f>
        <v>100</v>
      </c>
      <c r="G302" s="51">
        <f t="shared" si="4"/>
        <v>-1.24223602484472</v>
      </c>
    </row>
    <row r="303" s="58" customFormat="1" ht="15" customHeight="1" spans="1:7">
      <c r="A303" s="167" t="s">
        <v>281</v>
      </c>
      <c r="B303" s="166">
        <v>322</v>
      </c>
      <c r="C303" s="166"/>
      <c r="D303" s="166"/>
      <c r="E303" s="166">
        <v>318</v>
      </c>
      <c r="F303" s="50"/>
      <c r="G303" s="51">
        <f t="shared" si="4"/>
        <v>-1.24223602484472</v>
      </c>
    </row>
    <row r="304" s="58" customFormat="1" ht="15" customHeight="1" spans="1:7">
      <c r="A304" s="167" t="s">
        <v>282</v>
      </c>
      <c r="B304" s="166">
        <v>47</v>
      </c>
      <c r="C304" s="95">
        <v>30</v>
      </c>
      <c r="D304" s="95">
        <v>2</v>
      </c>
      <c r="E304" s="166">
        <v>2</v>
      </c>
      <c r="F304" s="50">
        <f>E304/D304*100</f>
        <v>100</v>
      </c>
      <c r="G304" s="51">
        <f t="shared" si="4"/>
        <v>-95.7446808510638</v>
      </c>
    </row>
    <row r="305" s="58" customFormat="1" ht="15" customHeight="1" spans="1:7">
      <c r="A305" s="167" t="s">
        <v>283</v>
      </c>
      <c r="B305" s="166">
        <v>2</v>
      </c>
      <c r="C305" s="166"/>
      <c r="D305" s="166"/>
      <c r="E305" s="166">
        <v>2</v>
      </c>
      <c r="F305" s="50"/>
      <c r="G305" s="51">
        <f t="shared" si="4"/>
        <v>0</v>
      </c>
    </row>
    <row r="306" s="58" customFormat="1" ht="15" customHeight="1" spans="1:7">
      <c r="A306" s="167" t="s">
        <v>284</v>
      </c>
      <c r="B306" s="166">
        <v>45</v>
      </c>
      <c r="C306" s="166"/>
      <c r="D306" s="166"/>
      <c r="E306" s="166">
        <v>0</v>
      </c>
      <c r="F306" s="50"/>
      <c r="G306" s="51"/>
    </row>
    <row r="307" s="58" customFormat="1" ht="15" customHeight="1" spans="1:7">
      <c r="A307" s="167" t="s">
        <v>285</v>
      </c>
      <c r="B307" s="166">
        <v>180412</v>
      </c>
      <c r="C307" s="95">
        <v>39474</v>
      </c>
      <c r="D307" s="95">
        <v>13500</v>
      </c>
      <c r="E307" s="166">
        <v>13500</v>
      </c>
      <c r="F307" s="50">
        <f>E307/D307*100</f>
        <v>100</v>
      </c>
      <c r="G307" s="51">
        <f t="shared" si="4"/>
        <v>-92.5171274638051</v>
      </c>
    </row>
    <row r="308" s="58" customFormat="1" ht="15" customHeight="1" spans="1:7">
      <c r="A308" s="167" t="s">
        <v>286</v>
      </c>
      <c r="B308" s="166">
        <v>180412</v>
      </c>
      <c r="C308" s="166"/>
      <c r="D308" s="166"/>
      <c r="E308" s="166">
        <v>13500</v>
      </c>
      <c r="F308" s="50"/>
      <c r="G308" s="51">
        <f t="shared" si="4"/>
        <v>-92.5171274638051</v>
      </c>
    </row>
    <row r="309" s="58" customFormat="1" ht="15" customHeight="1" spans="1:7">
      <c r="A309" s="167" t="s">
        <v>287</v>
      </c>
      <c r="B309" s="166">
        <v>0</v>
      </c>
      <c r="C309" s="95">
        <v>0</v>
      </c>
      <c r="D309" s="95">
        <v>104</v>
      </c>
      <c r="E309" s="166">
        <v>104</v>
      </c>
      <c r="F309" s="50">
        <f>E309/D309*100</f>
        <v>100</v>
      </c>
      <c r="G309" s="51"/>
    </row>
    <row r="310" s="58" customFormat="1" ht="15" customHeight="1" spans="1:7">
      <c r="A310" s="167" t="s">
        <v>288</v>
      </c>
      <c r="B310" s="166">
        <v>0</v>
      </c>
      <c r="C310" s="166"/>
      <c r="D310" s="166"/>
      <c r="E310" s="166">
        <v>104</v>
      </c>
      <c r="F310" s="50"/>
      <c r="G310" s="51"/>
    </row>
    <row r="311" s="58" customFormat="1" ht="15" customHeight="1" spans="1:7">
      <c r="A311" s="167" t="s">
        <v>289</v>
      </c>
      <c r="B311" s="166">
        <v>737</v>
      </c>
      <c r="C311" s="95">
        <v>972</v>
      </c>
      <c r="D311" s="95">
        <v>843</v>
      </c>
      <c r="E311" s="166">
        <v>843</v>
      </c>
      <c r="F311" s="50">
        <f>E311/D311*100</f>
        <v>100</v>
      </c>
      <c r="G311" s="51">
        <f t="shared" si="4"/>
        <v>14.3826322930801</v>
      </c>
    </row>
    <row r="312" s="58" customFormat="1" ht="15" customHeight="1" spans="1:7">
      <c r="A312" s="167" t="s">
        <v>51</v>
      </c>
      <c r="B312" s="166">
        <v>186</v>
      </c>
      <c r="C312" s="166"/>
      <c r="D312" s="166"/>
      <c r="E312" s="166">
        <v>198</v>
      </c>
      <c r="F312" s="50"/>
      <c r="G312" s="51">
        <f t="shared" si="4"/>
        <v>6.45161290322581</v>
      </c>
    </row>
    <row r="313" s="58" customFormat="1" ht="15" customHeight="1" spans="1:7">
      <c r="A313" s="167" t="s">
        <v>52</v>
      </c>
      <c r="B313" s="166">
        <v>42</v>
      </c>
      <c r="C313" s="166"/>
      <c r="D313" s="166"/>
      <c r="E313" s="166">
        <v>41</v>
      </c>
      <c r="F313" s="50"/>
      <c r="G313" s="51">
        <f t="shared" si="4"/>
        <v>-2.38095238095238</v>
      </c>
    </row>
    <row r="314" s="58" customFormat="1" ht="15" customHeight="1" spans="1:7">
      <c r="A314" s="167" t="s">
        <v>290</v>
      </c>
      <c r="B314" s="166">
        <v>162</v>
      </c>
      <c r="C314" s="166"/>
      <c r="D314" s="166"/>
      <c r="E314" s="166">
        <v>153</v>
      </c>
      <c r="F314" s="50"/>
      <c r="G314" s="51">
        <f t="shared" si="4"/>
        <v>-5.55555555555556</v>
      </c>
    </row>
    <row r="315" s="58" customFormat="1" ht="15" customHeight="1" spans="1:7">
      <c r="A315" s="167" t="s">
        <v>62</v>
      </c>
      <c r="B315" s="166">
        <v>347</v>
      </c>
      <c r="C315" s="166"/>
      <c r="D315" s="166"/>
      <c r="E315" s="166">
        <v>428</v>
      </c>
      <c r="F315" s="50"/>
      <c r="G315" s="51">
        <f t="shared" si="4"/>
        <v>23.342939481268</v>
      </c>
    </row>
    <row r="316" s="58" customFormat="1" ht="15" customHeight="1" spans="1:7">
      <c r="A316" s="167" t="s">
        <v>291</v>
      </c>
      <c r="B316" s="166">
        <v>0</v>
      </c>
      <c r="C316" s="166"/>
      <c r="D316" s="166"/>
      <c r="E316" s="166">
        <v>23</v>
      </c>
      <c r="F316" s="50"/>
      <c r="G316" s="51"/>
    </row>
    <row r="317" s="58" customFormat="1" ht="15" customHeight="1" spans="1:7">
      <c r="A317" s="167" t="s">
        <v>292</v>
      </c>
      <c r="B317" s="166">
        <v>1962</v>
      </c>
      <c r="C317" s="95">
        <v>1577</v>
      </c>
      <c r="D317" s="95">
        <v>1936</v>
      </c>
      <c r="E317" s="166">
        <v>1680</v>
      </c>
      <c r="F317" s="50">
        <f>E317/D317*100</f>
        <v>86.7768595041322</v>
      </c>
      <c r="G317" s="51">
        <f t="shared" si="4"/>
        <v>-14.3730886850153</v>
      </c>
    </row>
    <row r="318" s="58" customFormat="1" ht="15" customHeight="1" spans="1:7">
      <c r="A318" s="167" t="s">
        <v>293</v>
      </c>
      <c r="B318" s="166">
        <v>1962</v>
      </c>
      <c r="C318" s="166"/>
      <c r="D318" s="166"/>
      <c r="E318" s="166">
        <v>1680</v>
      </c>
      <c r="F318" s="50"/>
      <c r="G318" s="51">
        <f t="shared" si="4"/>
        <v>-14.3730886850153</v>
      </c>
    </row>
    <row r="319" s="58" customFormat="1" ht="15" customHeight="1" spans="1:7">
      <c r="A319" s="167" t="s">
        <v>294</v>
      </c>
      <c r="B319" s="166">
        <v>74477</v>
      </c>
      <c r="C319" s="95">
        <v>71412</v>
      </c>
      <c r="D319" s="95">
        <v>75219</v>
      </c>
      <c r="E319" s="166">
        <v>66509</v>
      </c>
      <c r="F319" s="50">
        <f>E319/D319*100</f>
        <v>88.420478868371</v>
      </c>
      <c r="G319" s="51">
        <f t="shared" si="4"/>
        <v>-10.6986049384374</v>
      </c>
    </row>
    <row r="320" s="58" customFormat="1" ht="15" customHeight="1" spans="1:7">
      <c r="A320" s="167" t="s">
        <v>295</v>
      </c>
      <c r="B320" s="166">
        <v>638</v>
      </c>
      <c r="C320" s="95">
        <v>459</v>
      </c>
      <c r="D320" s="95">
        <v>839</v>
      </c>
      <c r="E320" s="166">
        <v>839</v>
      </c>
      <c r="F320" s="50">
        <f>E320/D320*100</f>
        <v>100</v>
      </c>
      <c r="G320" s="51">
        <f t="shared" si="4"/>
        <v>31.5047021943574</v>
      </c>
    </row>
    <row r="321" s="58" customFormat="1" ht="15" customHeight="1" spans="1:7">
      <c r="A321" s="167" t="s">
        <v>51</v>
      </c>
      <c r="B321" s="166">
        <v>532</v>
      </c>
      <c r="C321" s="166"/>
      <c r="D321" s="166"/>
      <c r="E321" s="166">
        <v>555</v>
      </c>
      <c r="F321" s="50"/>
      <c r="G321" s="51">
        <f t="shared" si="4"/>
        <v>4.32330827067669</v>
      </c>
    </row>
    <row r="322" s="58" customFormat="1" ht="15" customHeight="1" spans="1:7">
      <c r="A322" s="167" t="s">
        <v>296</v>
      </c>
      <c r="B322" s="166">
        <v>106</v>
      </c>
      <c r="C322" s="166"/>
      <c r="D322" s="166"/>
      <c r="E322" s="166">
        <v>284</v>
      </c>
      <c r="F322" s="50"/>
      <c r="G322" s="51">
        <f t="shared" si="4"/>
        <v>167.924528301887</v>
      </c>
    </row>
    <row r="323" s="58" customFormat="1" ht="15" customHeight="1" spans="1:7">
      <c r="A323" s="167" t="s">
        <v>297</v>
      </c>
      <c r="B323" s="166">
        <v>8345</v>
      </c>
      <c r="C323" s="95">
        <v>7326</v>
      </c>
      <c r="D323" s="95">
        <v>14978</v>
      </c>
      <c r="E323" s="166">
        <v>10450</v>
      </c>
      <c r="F323" s="50">
        <f>E323/D323*100</f>
        <v>69.7689945253038</v>
      </c>
      <c r="G323" s="51">
        <f t="shared" si="4"/>
        <v>25.2246854403835</v>
      </c>
    </row>
    <row r="324" s="58" customFormat="1" ht="15" customHeight="1" spans="1:7">
      <c r="A324" s="167" t="s">
        <v>298</v>
      </c>
      <c r="B324" s="166">
        <v>5386</v>
      </c>
      <c r="C324" s="166"/>
      <c r="D324" s="166"/>
      <c r="E324" s="166">
        <v>5753</v>
      </c>
      <c r="F324" s="50"/>
      <c r="G324" s="51">
        <f t="shared" si="4"/>
        <v>6.81396212402525</v>
      </c>
    </row>
    <row r="325" s="58" customFormat="1" ht="15" customHeight="1" spans="1:7">
      <c r="A325" s="167" t="s">
        <v>299</v>
      </c>
      <c r="B325" s="166">
        <v>758</v>
      </c>
      <c r="C325" s="166"/>
      <c r="D325" s="166"/>
      <c r="E325" s="166">
        <v>1797</v>
      </c>
      <c r="F325" s="50"/>
      <c r="G325" s="51">
        <f t="shared" si="4"/>
        <v>137.071240105541</v>
      </c>
    </row>
    <row r="326" s="58" customFormat="1" ht="15" customHeight="1" spans="1:7">
      <c r="A326" s="167" t="s">
        <v>300</v>
      </c>
      <c r="B326" s="166">
        <v>1112</v>
      </c>
      <c r="C326" s="166"/>
      <c r="D326" s="166"/>
      <c r="E326" s="166">
        <v>1049</v>
      </c>
      <c r="F326" s="50"/>
      <c r="G326" s="51">
        <f t="shared" ref="G326:G389" si="5">(E326-B326)/B326*100</f>
        <v>-5.66546762589928</v>
      </c>
    </row>
    <row r="327" s="58" customFormat="1" ht="15" customHeight="1" spans="1:7">
      <c r="A327" s="167" t="s">
        <v>301</v>
      </c>
      <c r="B327" s="166">
        <v>148</v>
      </c>
      <c r="C327" s="166"/>
      <c r="D327" s="166"/>
      <c r="E327" s="166">
        <v>0</v>
      </c>
      <c r="F327" s="50"/>
      <c r="G327" s="51"/>
    </row>
    <row r="328" s="58" customFormat="1" ht="15" customHeight="1" spans="1:7">
      <c r="A328" s="167" t="s">
        <v>302</v>
      </c>
      <c r="B328" s="166">
        <v>941</v>
      </c>
      <c r="C328" s="166"/>
      <c r="D328" s="166"/>
      <c r="E328" s="166">
        <v>1851</v>
      </c>
      <c r="F328" s="50"/>
      <c r="G328" s="51">
        <f t="shared" si="5"/>
        <v>96.7056323060574</v>
      </c>
    </row>
    <row r="329" s="58" customFormat="1" ht="15" customHeight="1" spans="1:7">
      <c r="A329" s="167" t="s">
        <v>303</v>
      </c>
      <c r="B329" s="166">
        <v>0</v>
      </c>
      <c r="C329" s="95">
        <v>277</v>
      </c>
      <c r="D329" s="95">
        <v>281</v>
      </c>
      <c r="E329" s="166">
        <v>109</v>
      </c>
      <c r="F329" s="50">
        <f>E329/D329*100</f>
        <v>38.7900355871886</v>
      </c>
      <c r="G329" s="51"/>
    </row>
    <row r="330" s="58" customFormat="1" ht="15" customHeight="1" spans="1:7">
      <c r="A330" s="167" t="s">
        <v>304</v>
      </c>
      <c r="B330" s="166">
        <v>0</v>
      </c>
      <c r="C330" s="166"/>
      <c r="D330" s="166"/>
      <c r="E330" s="166">
        <v>109</v>
      </c>
      <c r="F330" s="50"/>
      <c r="G330" s="51"/>
    </row>
    <row r="331" s="58" customFormat="1" ht="15" customHeight="1" spans="1:7">
      <c r="A331" s="167" t="s">
        <v>305</v>
      </c>
      <c r="B331" s="166">
        <v>15683</v>
      </c>
      <c r="C331" s="95">
        <v>9226</v>
      </c>
      <c r="D331" s="95">
        <v>9629</v>
      </c>
      <c r="E331" s="166">
        <v>8100</v>
      </c>
      <c r="F331" s="50">
        <f>E331/D331*100</f>
        <v>84.1208848270849</v>
      </c>
      <c r="G331" s="51">
        <f t="shared" si="5"/>
        <v>-48.3517184212204</v>
      </c>
    </row>
    <row r="332" s="58" customFormat="1" ht="15" customHeight="1" spans="1:7">
      <c r="A332" s="167" t="s">
        <v>306</v>
      </c>
      <c r="B332" s="166">
        <v>6007</v>
      </c>
      <c r="C332" s="166"/>
      <c r="D332" s="166"/>
      <c r="E332" s="166">
        <v>4675</v>
      </c>
      <c r="F332" s="50"/>
      <c r="G332" s="51">
        <f t="shared" si="5"/>
        <v>-22.174130181455</v>
      </c>
    </row>
    <row r="333" s="58" customFormat="1" ht="15" customHeight="1" spans="1:7">
      <c r="A333" s="167" t="s">
        <v>307</v>
      </c>
      <c r="B333" s="166">
        <v>30</v>
      </c>
      <c r="C333" s="166"/>
      <c r="D333" s="166"/>
      <c r="E333" s="166">
        <v>30</v>
      </c>
      <c r="F333" s="50"/>
      <c r="G333" s="51">
        <f t="shared" si="5"/>
        <v>0</v>
      </c>
    </row>
    <row r="334" s="58" customFormat="1" ht="15" customHeight="1" spans="1:7">
      <c r="A334" s="167" t="s">
        <v>308</v>
      </c>
      <c r="B334" s="166">
        <v>498</v>
      </c>
      <c r="C334" s="166"/>
      <c r="D334" s="166"/>
      <c r="E334" s="166">
        <v>515</v>
      </c>
      <c r="F334" s="50"/>
      <c r="G334" s="51">
        <f t="shared" si="5"/>
        <v>3.4136546184739</v>
      </c>
    </row>
    <row r="335" s="58" customFormat="1" ht="15" customHeight="1" spans="1:7">
      <c r="A335" s="167" t="s">
        <v>309</v>
      </c>
      <c r="B335" s="166">
        <v>58</v>
      </c>
      <c r="C335" s="166"/>
      <c r="D335" s="166"/>
      <c r="E335" s="166">
        <v>14</v>
      </c>
      <c r="F335" s="50"/>
      <c r="G335" s="51">
        <f t="shared" si="5"/>
        <v>-75.8620689655172</v>
      </c>
    </row>
    <row r="336" s="58" customFormat="1" ht="15" customHeight="1" spans="1:7">
      <c r="A336" s="167" t="s">
        <v>310</v>
      </c>
      <c r="B336" s="166">
        <v>1668</v>
      </c>
      <c r="C336" s="166"/>
      <c r="D336" s="166"/>
      <c r="E336" s="166">
        <v>721</v>
      </c>
      <c r="F336" s="50"/>
      <c r="G336" s="51">
        <f t="shared" si="5"/>
        <v>-56.7745803357314</v>
      </c>
    </row>
    <row r="337" s="58" customFormat="1" ht="15" customHeight="1" spans="1:7">
      <c r="A337" s="167" t="s">
        <v>311</v>
      </c>
      <c r="B337" s="166">
        <v>904</v>
      </c>
      <c r="C337" s="166"/>
      <c r="D337" s="166"/>
      <c r="E337" s="166">
        <v>947</v>
      </c>
      <c r="F337" s="50"/>
      <c r="G337" s="51">
        <f t="shared" si="5"/>
        <v>4.75663716814159</v>
      </c>
    </row>
    <row r="338" s="58" customFormat="1" ht="15" customHeight="1" spans="1:7">
      <c r="A338" s="167" t="s">
        <v>312</v>
      </c>
      <c r="B338" s="166">
        <v>767</v>
      </c>
      <c r="C338" s="166"/>
      <c r="D338" s="166"/>
      <c r="E338" s="166">
        <v>500</v>
      </c>
      <c r="F338" s="50"/>
      <c r="G338" s="51">
        <f t="shared" si="5"/>
        <v>-34.8109517601043</v>
      </c>
    </row>
    <row r="339" s="58" customFormat="1" ht="15" customHeight="1" spans="1:7">
      <c r="A339" s="167" t="s">
        <v>313</v>
      </c>
      <c r="B339" s="166">
        <v>2656</v>
      </c>
      <c r="C339" s="166"/>
      <c r="D339" s="166"/>
      <c r="E339" s="166">
        <v>342</v>
      </c>
      <c r="F339" s="50"/>
      <c r="G339" s="51">
        <f t="shared" si="5"/>
        <v>-87.1234939759036</v>
      </c>
    </row>
    <row r="340" s="58" customFormat="1" ht="15" customHeight="1" spans="1:7">
      <c r="A340" s="167" t="s">
        <v>314</v>
      </c>
      <c r="B340" s="166">
        <v>1320</v>
      </c>
      <c r="C340" s="166"/>
      <c r="D340" s="166"/>
      <c r="E340" s="166">
        <v>0</v>
      </c>
      <c r="F340" s="50"/>
      <c r="G340" s="51"/>
    </row>
    <row r="341" s="58" customFormat="1" ht="15" customHeight="1" spans="1:7">
      <c r="A341" s="167" t="s">
        <v>315</v>
      </c>
      <c r="B341" s="166">
        <v>1775</v>
      </c>
      <c r="C341" s="166"/>
      <c r="D341" s="166"/>
      <c r="E341" s="166">
        <v>356</v>
      </c>
      <c r="F341" s="50"/>
      <c r="G341" s="51">
        <f t="shared" si="5"/>
        <v>-79.943661971831</v>
      </c>
    </row>
    <row r="342" s="58" customFormat="1" ht="15" customHeight="1" spans="1:7">
      <c r="A342" s="167" t="s">
        <v>316</v>
      </c>
      <c r="B342" s="166">
        <v>36</v>
      </c>
      <c r="C342" s="95">
        <v>5</v>
      </c>
      <c r="D342" s="95">
        <v>40</v>
      </c>
      <c r="E342" s="166">
        <v>40</v>
      </c>
      <c r="F342" s="50">
        <f>E342/D342*100</f>
        <v>100</v>
      </c>
      <c r="G342" s="51">
        <f t="shared" si="5"/>
        <v>11.1111111111111</v>
      </c>
    </row>
    <row r="343" s="58" customFormat="1" ht="15" customHeight="1" spans="1:7">
      <c r="A343" s="167" t="s">
        <v>317</v>
      </c>
      <c r="B343" s="166">
        <v>36</v>
      </c>
      <c r="C343" s="166"/>
      <c r="D343" s="166"/>
      <c r="E343" s="166">
        <v>40</v>
      </c>
      <c r="F343" s="50"/>
      <c r="G343" s="51">
        <f t="shared" si="5"/>
        <v>11.1111111111111</v>
      </c>
    </row>
    <row r="344" s="58" customFormat="1" ht="15" customHeight="1" spans="1:7">
      <c r="A344" s="167" t="s">
        <v>318</v>
      </c>
      <c r="B344" s="166">
        <v>3576</v>
      </c>
      <c r="C344" s="95">
        <v>1192</v>
      </c>
      <c r="D344" s="95">
        <v>3213</v>
      </c>
      <c r="E344" s="166">
        <v>3120</v>
      </c>
      <c r="F344" s="50">
        <f>E344/D344*100</f>
        <v>97.1055088702147</v>
      </c>
      <c r="G344" s="51">
        <f t="shared" si="5"/>
        <v>-12.751677852349</v>
      </c>
    </row>
    <row r="345" s="58" customFormat="1" ht="15" customHeight="1" spans="1:7">
      <c r="A345" s="167" t="s">
        <v>319</v>
      </c>
      <c r="B345" s="166">
        <v>3576</v>
      </c>
      <c r="C345" s="166"/>
      <c r="D345" s="166"/>
      <c r="E345" s="166">
        <v>3120</v>
      </c>
      <c r="F345" s="50"/>
      <c r="G345" s="51">
        <f t="shared" si="5"/>
        <v>-12.751677852349</v>
      </c>
    </row>
    <row r="346" s="58" customFormat="1" ht="15" customHeight="1" spans="1:7">
      <c r="A346" s="167" t="s">
        <v>320</v>
      </c>
      <c r="B346" s="166">
        <v>13177</v>
      </c>
      <c r="C346" s="95">
        <v>17666</v>
      </c>
      <c r="D346" s="95">
        <v>8662</v>
      </c>
      <c r="E346" s="166">
        <v>8662</v>
      </c>
      <c r="F346" s="50">
        <f>E346/D346*100</f>
        <v>100</v>
      </c>
      <c r="G346" s="51">
        <f t="shared" si="5"/>
        <v>-34.2642483114518</v>
      </c>
    </row>
    <row r="347" s="58" customFormat="1" ht="15" customHeight="1" spans="1:7">
      <c r="A347" s="167" t="s">
        <v>321</v>
      </c>
      <c r="B347" s="166">
        <v>6399</v>
      </c>
      <c r="C347" s="166"/>
      <c r="D347" s="166"/>
      <c r="E347" s="166">
        <v>2869</v>
      </c>
      <c r="F347" s="50"/>
      <c r="G347" s="51">
        <f t="shared" si="5"/>
        <v>-55.1648695108611</v>
      </c>
    </row>
    <row r="348" s="58" customFormat="1" ht="15" customHeight="1" spans="1:7">
      <c r="A348" s="167" t="s">
        <v>322</v>
      </c>
      <c r="B348" s="166">
        <v>4343</v>
      </c>
      <c r="C348" s="166"/>
      <c r="D348" s="166"/>
      <c r="E348" s="166">
        <v>4522</v>
      </c>
      <c r="F348" s="50"/>
      <c r="G348" s="51">
        <f t="shared" si="5"/>
        <v>4.12157494819249</v>
      </c>
    </row>
    <row r="349" s="58" customFormat="1" ht="15" customHeight="1" spans="1:7">
      <c r="A349" s="167" t="s">
        <v>323</v>
      </c>
      <c r="B349" s="166">
        <v>1159</v>
      </c>
      <c r="C349" s="166"/>
      <c r="D349" s="166"/>
      <c r="E349" s="166">
        <v>0</v>
      </c>
      <c r="F349" s="50"/>
      <c r="G349" s="51"/>
    </row>
    <row r="350" s="58" customFormat="1" ht="15" customHeight="1" spans="1:7">
      <c r="A350" s="167" t="s">
        <v>324</v>
      </c>
      <c r="B350" s="166">
        <v>1276</v>
      </c>
      <c r="C350" s="166"/>
      <c r="D350" s="166"/>
      <c r="E350" s="166">
        <v>1271</v>
      </c>
      <c r="F350" s="50"/>
      <c r="G350" s="51">
        <f t="shared" si="5"/>
        <v>-0.391849529780564</v>
      </c>
    </row>
    <row r="351" s="58" customFormat="1" ht="15" customHeight="1" spans="1:7">
      <c r="A351" s="167" t="s">
        <v>325</v>
      </c>
      <c r="B351" s="166">
        <v>29479</v>
      </c>
      <c r="C351" s="95">
        <v>33329</v>
      </c>
      <c r="D351" s="95">
        <v>33567</v>
      </c>
      <c r="E351" s="166">
        <v>31404</v>
      </c>
      <c r="F351" s="50">
        <f>E351/D351*100</f>
        <v>93.5561712396103</v>
      </c>
      <c r="G351" s="51">
        <f t="shared" si="5"/>
        <v>6.53007225482547</v>
      </c>
    </row>
    <row r="352" s="58" customFormat="1" ht="15" customHeight="1" spans="1:7">
      <c r="A352" s="167" t="s">
        <v>326</v>
      </c>
      <c r="B352" s="166">
        <v>29469</v>
      </c>
      <c r="C352" s="166"/>
      <c r="D352" s="166"/>
      <c r="E352" s="166">
        <v>31385</v>
      </c>
      <c r="F352" s="50"/>
      <c r="G352" s="51">
        <f t="shared" si="5"/>
        <v>6.50174759917201</v>
      </c>
    </row>
    <row r="353" s="58" customFormat="1" ht="15" customHeight="1" spans="1:7">
      <c r="A353" s="167" t="s">
        <v>327</v>
      </c>
      <c r="B353" s="166">
        <v>10</v>
      </c>
      <c r="C353" s="166"/>
      <c r="D353" s="166"/>
      <c r="E353" s="166">
        <v>19</v>
      </c>
      <c r="F353" s="50"/>
      <c r="G353" s="51">
        <f t="shared" si="5"/>
        <v>90</v>
      </c>
    </row>
    <row r="354" s="58" customFormat="1" ht="15" customHeight="1" spans="1:7">
      <c r="A354" s="167" t="s">
        <v>328</v>
      </c>
      <c r="B354" s="166">
        <v>1479</v>
      </c>
      <c r="C354" s="95">
        <v>250</v>
      </c>
      <c r="D354" s="95">
        <v>1561</v>
      </c>
      <c r="E354" s="166">
        <v>1561</v>
      </c>
      <c r="F354" s="50">
        <f>E354/D354*100</f>
        <v>100</v>
      </c>
      <c r="G354" s="51">
        <f t="shared" si="5"/>
        <v>5.54428668018932</v>
      </c>
    </row>
    <row r="355" s="58" customFormat="1" ht="15" customHeight="1" spans="1:7">
      <c r="A355" s="167" t="s">
        <v>329</v>
      </c>
      <c r="B355" s="166">
        <v>1387</v>
      </c>
      <c r="C355" s="166"/>
      <c r="D355" s="166"/>
      <c r="E355" s="166">
        <v>1492</v>
      </c>
      <c r="F355" s="50"/>
      <c r="G355" s="51">
        <f t="shared" si="5"/>
        <v>7.57029560201874</v>
      </c>
    </row>
    <row r="356" s="58" customFormat="1" ht="15" customHeight="1" spans="1:7">
      <c r="A356" s="167" t="s">
        <v>330</v>
      </c>
      <c r="B356" s="166">
        <v>92</v>
      </c>
      <c r="C356" s="166"/>
      <c r="D356" s="166"/>
      <c r="E356" s="166">
        <v>69</v>
      </c>
      <c r="F356" s="50"/>
      <c r="G356" s="51">
        <f t="shared" si="5"/>
        <v>-25</v>
      </c>
    </row>
    <row r="357" s="58" customFormat="1" ht="15" customHeight="1" spans="1:7">
      <c r="A357" s="167" t="s">
        <v>331</v>
      </c>
      <c r="B357" s="166">
        <v>2064</v>
      </c>
      <c r="C357" s="95">
        <v>1669</v>
      </c>
      <c r="D357" s="95">
        <v>2449</v>
      </c>
      <c r="E357" s="166">
        <v>2224</v>
      </c>
      <c r="F357" s="50">
        <f>E357/D357*100</f>
        <v>90.812576561862</v>
      </c>
      <c r="G357" s="51">
        <f t="shared" si="5"/>
        <v>7.75193798449612</v>
      </c>
    </row>
    <row r="358" s="58" customFormat="1" ht="15" customHeight="1" spans="1:7">
      <c r="A358" s="167" t="s">
        <v>51</v>
      </c>
      <c r="B358" s="166">
        <v>213</v>
      </c>
      <c r="C358" s="166"/>
      <c r="D358" s="166"/>
      <c r="E358" s="166">
        <v>253</v>
      </c>
      <c r="F358" s="50"/>
      <c r="G358" s="51">
        <f t="shared" si="5"/>
        <v>18.7793427230047</v>
      </c>
    </row>
    <row r="359" s="58" customFormat="1" ht="15" customHeight="1" spans="1:7">
      <c r="A359" s="167" t="s">
        <v>52</v>
      </c>
      <c r="B359" s="166">
        <v>28</v>
      </c>
      <c r="C359" s="166"/>
      <c r="D359" s="166"/>
      <c r="E359" s="166">
        <v>27</v>
      </c>
      <c r="F359" s="50"/>
      <c r="G359" s="51">
        <f t="shared" si="5"/>
        <v>-3.57142857142857</v>
      </c>
    </row>
    <row r="360" s="58" customFormat="1" ht="15" customHeight="1" spans="1:7">
      <c r="A360" s="167" t="s">
        <v>332</v>
      </c>
      <c r="B360" s="166">
        <v>207</v>
      </c>
      <c r="C360" s="166"/>
      <c r="D360" s="166"/>
      <c r="E360" s="166">
        <v>186</v>
      </c>
      <c r="F360" s="50"/>
      <c r="G360" s="51">
        <f t="shared" si="5"/>
        <v>-10.1449275362319</v>
      </c>
    </row>
    <row r="361" s="58" customFormat="1" ht="15" customHeight="1" spans="1:7">
      <c r="A361" s="167" t="s">
        <v>62</v>
      </c>
      <c r="B361" s="166">
        <v>1560</v>
      </c>
      <c r="C361" s="166"/>
      <c r="D361" s="166"/>
      <c r="E361" s="166">
        <v>1625</v>
      </c>
      <c r="F361" s="50"/>
      <c r="G361" s="51">
        <f t="shared" si="5"/>
        <v>4.16666666666667</v>
      </c>
    </row>
    <row r="362" s="58" customFormat="1" ht="15" customHeight="1" spans="1:7">
      <c r="A362" s="167" t="s">
        <v>333</v>
      </c>
      <c r="B362" s="166">
        <v>56</v>
      </c>
      <c r="C362" s="166"/>
      <c r="D362" s="166"/>
      <c r="E362" s="166">
        <v>133</v>
      </c>
      <c r="F362" s="50"/>
      <c r="G362" s="51">
        <f t="shared" si="5"/>
        <v>137.5</v>
      </c>
    </row>
    <row r="363" s="58" customFormat="1" ht="15" customHeight="1" spans="1:7">
      <c r="A363" s="167" t="s">
        <v>334</v>
      </c>
      <c r="B363" s="166"/>
      <c r="C363" s="95">
        <v>13</v>
      </c>
      <c r="D363" s="166"/>
      <c r="E363" s="166"/>
      <c r="F363" s="50"/>
      <c r="G363" s="51"/>
    </row>
    <row r="364" s="58" customFormat="1" ht="15" customHeight="1" spans="1:7">
      <c r="A364" s="167" t="s">
        <v>335</v>
      </c>
      <c r="B364" s="166">
        <v>20738</v>
      </c>
      <c r="C364" s="95">
        <v>11602</v>
      </c>
      <c r="D364" s="95">
        <v>24664</v>
      </c>
      <c r="E364" s="166">
        <v>19473</v>
      </c>
      <c r="F364" s="50">
        <f>E364/D364*100</f>
        <v>78.9531300681155</v>
      </c>
      <c r="G364" s="51">
        <f t="shared" si="5"/>
        <v>-6.09991320281609</v>
      </c>
    </row>
    <row r="365" s="58" customFormat="1" ht="15" customHeight="1" spans="1:7">
      <c r="A365" s="167" t="s">
        <v>336</v>
      </c>
      <c r="B365" s="166">
        <v>2837</v>
      </c>
      <c r="C365" s="95">
        <v>1492</v>
      </c>
      <c r="D365" s="95">
        <v>4925</v>
      </c>
      <c r="E365" s="166">
        <v>4925</v>
      </c>
      <c r="F365" s="50">
        <f>E365/D365*100</f>
        <v>100</v>
      </c>
      <c r="G365" s="51">
        <f t="shared" si="5"/>
        <v>73.598872047938</v>
      </c>
    </row>
    <row r="366" s="58" customFormat="1" ht="15" customHeight="1" spans="1:7">
      <c r="A366" s="167" t="s">
        <v>51</v>
      </c>
      <c r="B366" s="166">
        <v>429</v>
      </c>
      <c r="C366" s="166"/>
      <c r="D366" s="166"/>
      <c r="E366" s="166">
        <v>635</v>
      </c>
      <c r="F366" s="50"/>
      <c r="G366" s="51">
        <f t="shared" si="5"/>
        <v>48.018648018648</v>
      </c>
    </row>
    <row r="367" s="58" customFormat="1" ht="15" customHeight="1" spans="1:7">
      <c r="A367" s="167" t="s">
        <v>52</v>
      </c>
      <c r="B367" s="166">
        <v>381</v>
      </c>
      <c r="C367" s="166"/>
      <c r="D367" s="166"/>
      <c r="E367" s="166">
        <v>475</v>
      </c>
      <c r="F367" s="50"/>
      <c r="G367" s="51">
        <f t="shared" si="5"/>
        <v>24.6719160104987</v>
      </c>
    </row>
    <row r="368" s="58" customFormat="1" ht="15" customHeight="1" spans="1:7">
      <c r="A368" s="167" t="s">
        <v>337</v>
      </c>
      <c r="B368" s="166">
        <v>2027</v>
      </c>
      <c r="C368" s="166"/>
      <c r="D368" s="166"/>
      <c r="E368" s="166">
        <v>3815</v>
      </c>
      <c r="F368" s="50"/>
      <c r="G368" s="51">
        <f t="shared" si="5"/>
        <v>88.2091761223483</v>
      </c>
    </row>
    <row r="369" s="58" customFormat="1" ht="15" customHeight="1" spans="1:7">
      <c r="A369" s="167" t="s">
        <v>338</v>
      </c>
      <c r="B369" s="166">
        <v>307</v>
      </c>
      <c r="C369" s="95">
        <v>340</v>
      </c>
      <c r="D369" s="95">
        <v>291</v>
      </c>
      <c r="E369" s="166">
        <v>75</v>
      </c>
      <c r="F369" s="50">
        <f>E369/D369*100</f>
        <v>25.7731958762887</v>
      </c>
      <c r="G369" s="51">
        <f t="shared" si="5"/>
        <v>-75.5700325732899</v>
      </c>
    </row>
    <row r="370" s="58" customFormat="1" ht="15" customHeight="1" spans="1:7">
      <c r="A370" s="167" t="s">
        <v>339</v>
      </c>
      <c r="B370" s="166">
        <v>307</v>
      </c>
      <c r="C370" s="166"/>
      <c r="D370" s="166"/>
      <c r="E370" s="166">
        <v>75</v>
      </c>
      <c r="F370" s="50"/>
      <c r="G370" s="51">
        <f t="shared" si="5"/>
        <v>-75.5700325732899</v>
      </c>
    </row>
    <row r="371" s="58" customFormat="1" ht="15" customHeight="1" spans="1:7">
      <c r="A371" s="167" t="s">
        <v>340</v>
      </c>
      <c r="B371" s="166">
        <v>15493</v>
      </c>
      <c r="C371" s="95">
        <v>9770</v>
      </c>
      <c r="D371" s="95">
        <v>16348</v>
      </c>
      <c r="E371" s="166">
        <v>13517</v>
      </c>
      <c r="F371" s="50">
        <f>E371/D371*100</f>
        <v>82.6828969904576</v>
      </c>
      <c r="G371" s="51">
        <f t="shared" si="5"/>
        <v>-12.7541470341445</v>
      </c>
    </row>
    <row r="372" s="58" customFormat="1" ht="15" customHeight="1" spans="1:7">
      <c r="A372" s="167" t="s">
        <v>341</v>
      </c>
      <c r="B372" s="166">
        <v>895</v>
      </c>
      <c r="C372" s="166"/>
      <c r="D372" s="166"/>
      <c r="E372" s="166">
        <v>346</v>
      </c>
      <c r="F372" s="50"/>
      <c r="G372" s="51">
        <f t="shared" si="5"/>
        <v>-61.340782122905</v>
      </c>
    </row>
    <row r="373" s="58" customFormat="1" ht="15" customHeight="1" spans="1:7">
      <c r="A373" s="167" t="s">
        <v>342</v>
      </c>
      <c r="B373" s="166">
        <v>14241</v>
      </c>
      <c r="C373" s="166"/>
      <c r="D373" s="166"/>
      <c r="E373" s="166">
        <v>13171</v>
      </c>
      <c r="F373" s="50"/>
      <c r="G373" s="51">
        <f t="shared" si="5"/>
        <v>-7.51351730917773</v>
      </c>
    </row>
    <row r="374" s="58" customFormat="1" ht="15" customHeight="1" spans="1:7">
      <c r="A374" s="167" t="s">
        <v>343</v>
      </c>
      <c r="B374" s="166">
        <v>357</v>
      </c>
      <c r="C374" s="166"/>
      <c r="D374" s="166"/>
      <c r="E374" s="166">
        <v>0</v>
      </c>
      <c r="F374" s="50"/>
      <c r="G374" s="51"/>
    </row>
    <row r="375" s="58" customFormat="1" ht="15" customHeight="1" spans="1:7">
      <c r="A375" s="167" t="s">
        <v>344</v>
      </c>
      <c r="B375" s="166">
        <v>795</v>
      </c>
      <c r="C375" s="166"/>
      <c r="D375" s="166"/>
      <c r="E375" s="166">
        <v>0</v>
      </c>
      <c r="F375" s="50"/>
      <c r="G375" s="51"/>
    </row>
    <row r="376" s="58" customFormat="1" ht="15" customHeight="1" spans="1:7">
      <c r="A376" s="167" t="s">
        <v>345</v>
      </c>
      <c r="B376" s="166">
        <v>680</v>
      </c>
      <c r="C376" s="166"/>
      <c r="D376" s="166"/>
      <c r="E376" s="166">
        <v>0</v>
      </c>
      <c r="F376" s="50"/>
      <c r="G376" s="51"/>
    </row>
    <row r="377" s="58" customFormat="1" ht="15" customHeight="1" spans="1:7">
      <c r="A377" s="167" t="s">
        <v>346</v>
      </c>
      <c r="B377" s="166">
        <v>115</v>
      </c>
      <c r="C377" s="166"/>
      <c r="D377" s="166"/>
      <c r="E377" s="166">
        <v>0</v>
      </c>
      <c r="F377" s="50"/>
      <c r="G377" s="51"/>
    </row>
    <row r="378" s="58" customFormat="1" ht="15" customHeight="1" spans="1:7">
      <c r="A378" s="167" t="s">
        <v>347</v>
      </c>
      <c r="B378" s="166">
        <v>973</v>
      </c>
      <c r="C378" s="166"/>
      <c r="D378" s="166"/>
      <c r="E378" s="166">
        <v>0</v>
      </c>
      <c r="F378" s="50"/>
      <c r="G378" s="51"/>
    </row>
    <row r="379" s="58" customFormat="1" ht="15" customHeight="1" spans="1:7">
      <c r="A379" s="167" t="s">
        <v>348</v>
      </c>
      <c r="B379" s="166">
        <v>973</v>
      </c>
      <c r="C379" s="166"/>
      <c r="D379" s="166"/>
      <c r="E379" s="166">
        <v>0</v>
      </c>
      <c r="F379" s="50"/>
      <c r="G379" s="51"/>
    </row>
    <row r="380" s="58" customFormat="1" ht="15" customHeight="1" spans="1:7">
      <c r="A380" s="167" t="s">
        <v>349</v>
      </c>
      <c r="B380" s="166">
        <v>0</v>
      </c>
      <c r="C380" s="95">
        <v>0</v>
      </c>
      <c r="D380" s="95">
        <v>956</v>
      </c>
      <c r="E380" s="166">
        <v>956</v>
      </c>
      <c r="F380" s="50">
        <f>E380/D380*100</f>
        <v>100</v>
      </c>
      <c r="G380" s="51"/>
    </row>
    <row r="381" s="58" customFormat="1" ht="15" customHeight="1" spans="1:7">
      <c r="A381" s="167" t="s">
        <v>350</v>
      </c>
      <c r="B381" s="166">
        <v>0</v>
      </c>
      <c r="C381" s="166"/>
      <c r="D381" s="166"/>
      <c r="E381" s="166">
        <v>956</v>
      </c>
      <c r="F381" s="50"/>
      <c r="G381" s="51"/>
    </row>
    <row r="382" s="58" customFormat="1" ht="15" customHeight="1" spans="1:7">
      <c r="A382" s="167" t="s">
        <v>351</v>
      </c>
      <c r="B382" s="166">
        <v>333</v>
      </c>
      <c r="C382" s="166"/>
      <c r="D382" s="166">
        <v>2144</v>
      </c>
      <c r="E382" s="166">
        <v>0</v>
      </c>
      <c r="F382" s="50">
        <f>E382/D382*100</f>
        <v>0</v>
      </c>
      <c r="G382" s="51"/>
    </row>
    <row r="383" s="58" customFormat="1" ht="15" customHeight="1" spans="1:7">
      <c r="A383" s="167" t="s">
        <v>352</v>
      </c>
      <c r="B383" s="166">
        <v>333</v>
      </c>
      <c r="C383" s="166"/>
      <c r="D383" s="166"/>
      <c r="E383" s="166">
        <v>0</v>
      </c>
      <c r="F383" s="50"/>
      <c r="G383" s="51"/>
    </row>
    <row r="384" s="58" customFormat="1" ht="15" customHeight="1" spans="1:7">
      <c r="A384" s="167" t="s">
        <v>353</v>
      </c>
      <c r="B384" s="166">
        <v>36890</v>
      </c>
      <c r="C384" s="95">
        <v>30259</v>
      </c>
      <c r="D384" s="95">
        <v>31072</v>
      </c>
      <c r="E384" s="166">
        <v>28258</v>
      </c>
      <c r="F384" s="50">
        <f>E384/D384*100</f>
        <v>90.9436148300721</v>
      </c>
      <c r="G384" s="51">
        <f t="shared" si="5"/>
        <v>-23.3992952019517</v>
      </c>
    </row>
    <row r="385" s="58" customFormat="1" ht="15" customHeight="1" spans="1:7">
      <c r="A385" s="167" t="s">
        <v>354</v>
      </c>
      <c r="B385" s="166">
        <v>22305</v>
      </c>
      <c r="C385" s="95">
        <v>17713</v>
      </c>
      <c r="D385" s="95">
        <v>22522</v>
      </c>
      <c r="E385" s="166">
        <v>22134</v>
      </c>
      <c r="F385" s="50">
        <f>E385/D385*100</f>
        <v>98.2772400319687</v>
      </c>
      <c r="G385" s="51">
        <f t="shared" si="5"/>
        <v>-0.766644250168124</v>
      </c>
    </row>
    <row r="386" s="58" customFormat="1" ht="15" customHeight="1" spans="1:7">
      <c r="A386" s="167" t="s">
        <v>51</v>
      </c>
      <c r="B386" s="166">
        <v>1451</v>
      </c>
      <c r="C386" s="166"/>
      <c r="D386" s="166"/>
      <c r="E386" s="166">
        <v>1510</v>
      </c>
      <c r="F386" s="50"/>
      <c r="G386" s="51">
        <f t="shared" si="5"/>
        <v>4.06616126809097</v>
      </c>
    </row>
    <row r="387" s="58" customFormat="1" ht="15" customHeight="1" spans="1:7">
      <c r="A387" s="167" t="s">
        <v>52</v>
      </c>
      <c r="B387" s="166">
        <v>851</v>
      </c>
      <c r="C387" s="166"/>
      <c r="D387" s="166"/>
      <c r="E387" s="166">
        <v>692</v>
      </c>
      <c r="F387" s="50"/>
      <c r="G387" s="51">
        <f t="shared" si="5"/>
        <v>-18.6839012925969</v>
      </c>
    </row>
    <row r="388" s="58" customFormat="1" ht="15" customHeight="1" spans="1:7">
      <c r="A388" s="167" t="s">
        <v>355</v>
      </c>
      <c r="B388" s="166">
        <v>20003</v>
      </c>
      <c r="C388" s="166"/>
      <c r="D388" s="166"/>
      <c r="E388" s="166">
        <v>19932</v>
      </c>
      <c r="F388" s="50"/>
      <c r="G388" s="51">
        <f t="shared" si="5"/>
        <v>-0.354946757986302</v>
      </c>
    </row>
    <row r="389" s="58" customFormat="1" ht="15" customHeight="1" spans="1:7">
      <c r="A389" s="167" t="s">
        <v>356</v>
      </c>
      <c r="B389" s="166">
        <v>8497</v>
      </c>
      <c r="C389" s="95">
        <v>2170</v>
      </c>
      <c r="D389" s="95">
        <v>4561</v>
      </c>
      <c r="E389" s="166">
        <v>2135</v>
      </c>
      <c r="F389" s="50">
        <f>E389/D389*100</f>
        <v>46.8099101074326</v>
      </c>
      <c r="G389" s="51">
        <f t="shared" si="5"/>
        <v>-74.8734847593268</v>
      </c>
    </row>
    <row r="390" s="58" customFormat="1" ht="15" customHeight="1" spans="1:7">
      <c r="A390" s="167" t="s">
        <v>357</v>
      </c>
      <c r="B390" s="166">
        <v>8497</v>
      </c>
      <c r="C390" s="166"/>
      <c r="D390" s="166"/>
      <c r="E390" s="166">
        <v>2135</v>
      </c>
      <c r="F390" s="50"/>
      <c r="G390" s="51">
        <f t="shared" ref="G390:G453" si="6">(E390-B390)/B390*100</f>
        <v>-74.8734847593268</v>
      </c>
    </row>
    <row r="391" s="58" customFormat="1" ht="15" customHeight="1" spans="1:7">
      <c r="A391" s="167" t="s">
        <v>358</v>
      </c>
      <c r="B391" s="166">
        <v>6088</v>
      </c>
      <c r="C391" s="95">
        <v>4300</v>
      </c>
      <c r="D391" s="95">
        <v>3989</v>
      </c>
      <c r="E391" s="166">
        <v>3989</v>
      </c>
      <c r="F391" s="50">
        <f>E391/D391*100</f>
        <v>100</v>
      </c>
      <c r="G391" s="51">
        <f t="shared" si="6"/>
        <v>-34.4776609724047</v>
      </c>
    </row>
    <row r="392" s="58" customFormat="1" ht="15" customHeight="1" spans="1:7">
      <c r="A392" s="167" t="s">
        <v>359</v>
      </c>
      <c r="B392" s="166">
        <v>6088</v>
      </c>
      <c r="C392" s="166"/>
      <c r="D392" s="166"/>
      <c r="E392" s="166">
        <v>3989</v>
      </c>
      <c r="F392" s="50"/>
      <c r="G392" s="51">
        <f t="shared" si="6"/>
        <v>-34.4776609724047</v>
      </c>
    </row>
    <row r="393" s="58" customFormat="1" ht="15" customHeight="1" spans="1:7">
      <c r="A393" s="167" t="s">
        <v>360</v>
      </c>
      <c r="B393" s="166"/>
      <c r="C393" s="95">
        <v>6076</v>
      </c>
      <c r="D393" s="166"/>
      <c r="E393" s="166"/>
      <c r="F393" s="50"/>
      <c r="G393" s="51"/>
    </row>
    <row r="394" s="58" customFormat="1" ht="15" customHeight="1" spans="1:7">
      <c r="A394" s="167" t="s">
        <v>361</v>
      </c>
      <c r="B394" s="166">
        <v>64136</v>
      </c>
      <c r="C394" s="95">
        <v>53281</v>
      </c>
      <c r="D394" s="95">
        <v>64388</v>
      </c>
      <c r="E394" s="166">
        <v>55160</v>
      </c>
      <c r="F394" s="50">
        <f>E394/D394*100</f>
        <v>85.668136919923</v>
      </c>
      <c r="G394" s="51">
        <f t="shared" si="6"/>
        <v>-13.9952600723463</v>
      </c>
    </row>
    <row r="395" s="58" customFormat="1" ht="15" customHeight="1" spans="1:7">
      <c r="A395" s="167" t="s">
        <v>362</v>
      </c>
      <c r="B395" s="166">
        <v>24960</v>
      </c>
      <c r="C395" s="95">
        <v>18107</v>
      </c>
      <c r="D395" s="95">
        <v>27169</v>
      </c>
      <c r="E395" s="166">
        <v>24307</v>
      </c>
      <c r="F395" s="50">
        <f>E395/D395*100</f>
        <v>89.4659354411278</v>
      </c>
      <c r="G395" s="51">
        <f t="shared" si="6"/>
        <v>-2.6161858974359</v>
      </c>
    </row>
    <row r="396" s="58" customFormat="1" ht="15" customHeight="1" spans="1:7">
      <c r="A396" s="167" t="s">
        <v>51</v>
      </c>
      <c r="B396" s="166">
        <v>776</v>
      </c>
      <c r="C396" s="166"/>
      <c r="D396" s="166"/>
      <c r="E396" s="166">
        <v>774</v>
      </c>
      <c r="F396" s="50"/>
      <c r="G396" s="51">
        <f t="shared" si="6"/>
        <v>-0.257731958762887</v>
      </c>
    </row>
    <row r="397" s="58" customFormat="1" ht="15" customHeight="1" spans="1:7">
      <c r="A397" s="167" t="s">
        <v>62</v>
      </c>
      <c r="B397" s="166">
        <v>2444</v>
      </c>
      <c r="C397" s="166"/>
      <c r="D397" s="166"/>
      <c r="E397" s="166">
        <v>2694</v>
      </c>
      <c r="F397" s="50"/>
      <c r="G397" s="51">
        <f t="shared" si="6"/>
        <v>10.2291325695581</v>
      </c>
    </row>
    <row r="398" s="58" customFormat="1" ht="15" customHeight="1" spans="1:7">
      <c r="A398" s="167" t="s">
        <v>363</v>
      </c>
      <c r="B398" s="166">
        <v>35</v>
      </c>
      <c r="C398" s="166"/>
      <c r="D398" s="166"/>
      <c r="E398" s="166">
        <v>43</v>
      </c>
      <c r="F398" s="50"/>
      <c r="G398" s="51">
        <f t="shared" si="6"/>
        <v>22.8571428571429</v>
      </c>
    </row>
    <row r="399" s="58" customFormat="1" ht="15" customHeight="1" spans="1:7">
      <c r="A399" s="167" t="s">
        <v>364</v>
      </c>
      <c r="B399" s="166">
        <v>943</v>
      </c>
      <c r="C399" s="166"/>
      <c r="D399" s="166"/>
      <c r="E399" s="166">
        <v>506</v>
      </c>
      <c r="F399" s="50"/>
      <c r="G399" s="51">
        <f t="shared" si="6"/>
        <v>-46.3414634146341</v>
      </c>
    </row>
    <row r="400" s="58" customFormat="1" ht="15" customHeight="1" spans="1:7">
      <c r="A400" s="167" t="s">
        <v>365</v>
      </c>
      <c r="B400" s="166">
        <v>1</v>
      </c>
      <c r="C400" s="166"/>
      <c r="D400" s="166"/>
      <c r="E400" s="166">
        <v>168</v>
      </c>
      <c r="F400" s="50"/>
      <c r="G400" s="51">
        <f t="shared" si="6"/>
        <v>16700</v>
      </c>
    </row>
    <row r="401" s="58" customFormat="1" ht="15" customHeight="1" spans="1:7">
      <c r="A401" s="167" t="s">
        <v>366</v>
      </c>
      <c r="B401" s="166">
        <v>22</v>
      </c>
      <c r="C401" s="166"/>
      <c r="D401" s="166"/>
      <c r="E401" s="166">
        <v>26</v>
      </c>
      <c r="F401" s="50"/>
      <c r="G401" s="51">
        <f t="shared" si="6"/>
        <v>18.1818181818182</v>
      </c>
    </row>
    <row r="402" s="58" customFormat="1" ht="15" customHeight="1" spans="1:7">
      <c r="A402" s="167" t="s">
        <v>367</v>
      </c>
      <c r="B402" s="166">
        <v>5</v>
      </c>
      <c r="C402" s="166"/>
      <c r="D402" s="166"/>
      <c r="E402" s="166">
        <v>0</v>
      </c>
      <c r="F402" s="50"/>
      <c r="G402" s="51"/>
    </row>
    <row r="403" s="58" customFormat="1" ht="15" customHeight="1" spans="1:7">
      <c r="A403" s="167" t="s">
        <v>368</v>
      </c>
      <c r="B403" s="166">
        <v>1</v>
      </c>
      <c r="C403" s="166"/>
      <c r="D403" s="166"/>
      <c r="E403" s="166">
        <v>1</v>
      </c>
      <c r="F403" s="50"/>
      <c r="G403" s="51">
        <f t="shared" si="6"/>
        <v>0</v>
      </c>
    </row>
    <row r="404" s="58" customFormat="1" ht="15" customHeight="1" spans="1:7">
      <c r="A404" s="167" t="s">
        <v>369</v>
      </c>
      <c r="B404" s="166">
        <v>17266</v>
      </c>
      <c r="C404" s="166"/>
      <c r="D404" s="166"/>
      <c r="E404" s="166">
        <v>19636</v>
      </c>
      <c r="F404" s="50"/>
      <c r="G404" s="51">
        <f t="shared" si="6"/>
        <v>13.7263987026526</v>
      </c>
    </row>
    <row r="405" s="58" customFormat="1" ht="15" customHeight="1" spans="1:7">
      <c r="A405" s="167" t="s">
        <v>370</v>
      </c>
      <c r="B405" s="166">
        <v>0</v>
      </c>
      <c r="C405" s="166"/>
      <c r="D405" s="166"/>
      <c r="E405" s="166">
        <v>16</v>
      </c>
      <c r="F405" s="50"/>
      <c r="G405" s="51"/>
    </row>
    <row r="406" s="58" customFormat="1" ht="15" customHeight="1" spans="1:7">
      <c r="A406" s="167" t="s">
        <v>371</v>
      </c>
      <c r="B406" s="166">
        <v>386</v>
      </c>
      <c r="C406" s="166"/>
      <c r="D406" s="166"/>
      <c r="E406" s="166">
        <v>0</v>
      </c>
      <c r="F406" s="50"/>
      <c r="G406" s="51"/>
    </row>
    <row r="407" s="58" customFormat="1" ht="15" customHeight="1" spans="1:7">
      <c r="A407" s="167" t="s">
        <v>372</v>
      </c>
      <c r="B407" s="166">
        <v>1498</v>
      </c>
      <c r="C407" s="166"/>
      <c r="D407" s="166"/>
      <c r="E407" s="166">
        <v>110</v>
      </c>
      <c r="F407" s="50"/>
      <c r="G407" s="51">
        <f t="shared" si="6"/>
        <v>-92.6568758344459</v>
      </c>
    </row>
    <row r="408" s="58" customFormat="1" ht="15" customHeight="1" spans="1:7">
      <c r="A408" s="167" t="s">
        <v>373</v>
      </c>
      <c r="B408" s="166">
        <v>598</v>
      </c>
      <c r="C408" s="166"/>
      <c r="D408" s="166"/>
      <c r="E408" s="166">
        <v>62</v>
      </c>
      <c r="F408" s="50"/>
      <c r="G408" s="51">
        <f t="shared" si="6"/>
        <v>-89.6321070234114</v>
      </c>
    </row>
    <row r="409" s="58" customFormat="1" ht="15" customHeight="1" spans="1:7">
      <c r="A409" s="167" t="s">
        <v>374</v>
      </c>
      <c r="B409" s="166">
        <v>985</v>
      </c>
      <c r="C409" s="166"/>
      <c r="D409" s="166"/>
      <c r="E409" s="166">
        <v>271</v>
      </c>
      <c r="F409" s="50"/>
      <c r="G409" s="51">
        <f t="shared" si="6"/>
        <v>-72.48730964467</v>
      </c>
    </row>
    <row r="410" s="58" customFormat="1" ht="15" customHeight="1" spans="1:7">
      <c r="A410" s="167" t="s">
        <v>375</v>
      </c>
      <c r="B410" s="166">
        <v>6197</v>
      </c>
      <c r="C410" s="95">
        <v>2179</v>
      </c>
      <c r="D410" s="95">
        <v>4959</v>
      </c>
      <c r="E410" s="166">
        <v>2458</v>
      </c>
      <c r="F410" s="50">
        <f>E410/D410*100</f>
        <v>49.5664448477516</v>
      </c>
      <c r="G410" s="51">
        <f t="shared" si="6"/>
        <v>-60.3356462804583</v>
      </c>
    </row>
    <row r="411" s="58" customFormat="1" ht="15" customHeight="1" spans="1:7">
      <c r="A411" s="167" t="s">
        <v>51</v>
      </c>
      <c r="B411" s="166">
        <v>282</v>
      </c>
      <c r="C411" s="166"/>
      <c r="D411" s="166"/>
      <c r="E411" s="166">
        <v>306</v>
      </c>
      <c r="F411" s="50"/>
      <c r="G411" s="51">
        <f t="shared" si="6"/>
        <v>8.51063829787234</v>
      </c>
    </row>
    <row r="412" s="58" customFormat="1" ht="15" customHeight="1" spans="1:7">
      <c r="A412" s="167" t="s">
        <v>52</v>
      </c>
      <c r="B412" s="166">
        <v>8</v>
      </c>
      <c r="C412" s="166"/>
      <c r="D412" s="166"/>
      <c r="E412" s="166">
        <v>31</v>
      </c>
      <c r="F412" s="50"/>
      <c r="G412" s="51">
        <f t="shared" si="6"/>
        <v>287.5</v>
      </c>
    </row>
    <row r="413" s="58" customFormat="1" ht="15" customHeight="1" spans="1:7">
      <c r="A413" s="167" t="s">
        <v>376</v>
      </c>
      <c r="B413" s="166">
        <v>1188</v>
      </c>
      <c r="C413" s="166"/>
      <c r="D413" s="166"/>
      <c r="E413" s="166">
        <v>1238</v>
      </c>
      <c r="F413" s="50"/>
      <c r="G413" s="51">
        <f t="shared" si="6"/>
        <v>4.20875420875421</v>
      </c>
    </row>
    <row r="414" s="58" customFormat="1" ht="15" customHeight="1" spans="1:7">
      <c r="A414" s="167" t="s">
        <v>377</v>
      </c>
      <c r="B414" s="166">
        <v>167</v>
      </c>
      <c r="C414" s="166"/>
      <c r="D414" s="166"/>
      <c r="E414" s="166">
        <v>0</v>
      </c>
      <c r="F414" s="50"/>
      <c r="G414" s="51"/>
    </row>
    <row r="415" s="58" customFormat="1" ht="15" customHeight="1" spans="1:7">
      <c r="A415" s="167" t="s">
        <v>378</v>
      </c>
      <c r="B415" s="166">
        <v>0</v>
      </c>
      <c r="C415" s="166"/>
      <c r="D415" s="166"/>
      <c r="E415" s="166">
        <v>2</v>
      </c>
      <c r="F415" s="50"/>
      <c r="G415" s="51"/>
    </row>
    <row r="416" s="58" customFormat="1" ht="15" customHeight="1" spans="1:7">
      <c r="A416" s="167" t="s">
        <v>379</v>
      </c>
      <c r="B416" s="166">
        <v>28</v>
      </c>
      <c r="C416" s="166"/>
      <c r="D416" s="166"/>
      <c r="E416" s="166">
        <v>5</v>
      </c>
      <c r="F416" s="50"/>
      <c r="G416" s="51">
        <f t="shared" si="6"/>
        <v>-82.1428571428571</v>
      </c>
    </row>
    <row r="417" s="58" customFormat="1" ht="15" customHeight="1" spans="1:7">
      <c r="A417" s="167" t="s">
        <v>380</v>
      </c>
      <c r="B417" s="166">
        <v>200</v>
      </c>
      <c r="C417" s="166"/>
      <c r="D417" s="166"/>
      <c r="E417" s="166">
        <v>4</v>
      </c>
      <c r="F417" s="50"/>
      <c r="G417" s="51">
        <f t="shared" si="6"/>
        <v>-98</v>
      </c>
    </row>
    <row r="418" s="58" customFormat="1" ht="15" customHeight="1" spans="1:7">
      <c r="A418" s="167" t="s">
        <v>381</v>
      </c>
      <c r="B418" s="166">
        <v>198</v>
      </c>
      <c r="C418" s="166"/>
      <c r="D418" s="166"/>
      <c r="E418" s="166">
        <v>479</v>
      </c>
      <c r="F418" s="50"/>
      <c r="G418" s="51">
        <f t="shared" si="6"/>
        <v>141.919191919192</v>
      </c>
    </row>
    <row r="419" s="58" customFormat="1" ht="15" customHeight="1" spans="1:7">
      <c r="A419" s="167" t="s">
        <v>382</v>
      </c>
      <c r="B419" s="166">
        <v>3537</v>
      </c>
      <c r="C419" s="166"/>
      <c r="D419" s="166"/>
      <c r="E419" s="166">
        <v>334</v>
      </c>
      <c r="F419" s="50"/>
      <c r="G419" s="51">
        <f t="shared" si="6"/>
        <v>-90.5569691829234</v>
      </c>
    </row>
    <row r="420" s="58" customFormat="1" ht="15" customHeight="1" spans="1:7">
      <c r="A420" s="167" t="s">
        <v>383</v>
      </c>
      <c r="B420" s="166">
        <v>0</v>
      </c>
      <c r="C420" s="166"/>
      <c r="D420" s="166"/>
      <c r="E420" s="166">
        <v>1</v>
      </c>
      <c r="F420" s="50"/>
      <c r="G420" s="51"/>
    </row>
    <row r="421" s="58" customFormat="1" ht="15" customHeight="1" spans="1:7">
      <c r="A421" s="167" t="s">
        <v>384</v>
      </c>
      <c r="B421" s="166">
        <v>508</v>
      </c>
      <c r="C421" s="166"/>
      <c r="D421" s="166"/>
      <c r="E421" s="166">
        <v>0</v>
      </c>
      <c r="F421" s="50"/>
      <c r="G421" s="51"/>
    </row>
    <row r="422" s="58" customFormat="1" ht="15" customHeight="1" spans="1:7">
      <c r="A422" s="167" t="s">
        <v>385</v>
      </c>
      <c r="B422" s="166">
        <v>55</v>
      </c>
      <c r="C422" s="166"/>
      <c r="D422" s="166"/>
      <c r="E422" s="166">
        <v>55</v>
      </c>
      <c r="F422" s="50"/>
      <c r="G422" s="51">
        <f t="shared" si="6"/>
        <v>0</v>
      </c>
    </row>
    <row r="423" s="58" customFormat="1" ht="15" customHeight="1" spans="1:7">
      <c r="A423" s="167" t="s">
        <v>386</v>
      </c>
      <c r="B423" s="166">
        <v>26</v>
      </c>
      <c r="C423" s="166"/>
      <c r="D423" s="166"/>
      <c r="E423" s="166">
        <v>3</v>
      </c>
      <c r="F423" s="50"/>
      <c r="G423" s="51">
        <f t="shared" si="6"/>
        <v>-88.4615384615385</v>
      </c>
    </row>
    <row r="424" s="58" customFormat="1" ht="15" customHeight="1" spans="1:7">
      <c r="A424" s="167" t="s">
        <v>387</v>
      </c>
      <c r="B424" s="166">
        <v>5504</v>
      </c>
      <c r="C424" s="95">
        <v>4140</v>
      </c>
      <c r="D424" s="95">
        <v>4648</v>
      </c>
      <c r="E424" s="166">
        <v>3905</v>
      </c>
      <c r="F424" s="50">
        <f>E424/D424*100</f>
        <v>84.0146299483649</v>
      </c>
      <c r="G424" s="51">
        <f t="shared" si="6"/>
        <v>-29.0515988372093</v>
      </c>
    </row>
    <row r="425" s="58" customFormat="1" ht="15" customHeight="1" spans="1:7">
      <c r="A425" s="167" t="s">
        <v>51</v>
      </c>
      <c r="B425" s="166">
        <v>378</v>
      </c>
      <c r="C425" s="166"/>
      <c r="D425" s="166"/>
      <c r="E425" s="166">
        <v>366</v>
      </c>
      <c r="F425" s="50"/>
      <c r="G425" s="51">
        <f t="shared" si="6"/>
        <v>-3.17460317460317</v>
      </c>
    </row>
    <row r="426" s="58" customFormat="1" ht="15" customHeight="1" spans="1:7">
      <c r="A426" s="167" t="s">
        <v>388</v>
      </c>
      <c r="B426" s="166">
        <v>0</v>
      </c>
      <c r="C426" s="166"/>
      <c r="D426" s="166"/>
      <c r="E426" s="166">
        <v>1307</v>
      </c>
      <c r="F426" s="50"/>
      <c r="G426" s="51"/>
    </row>
    <row r="427" s="58" customFormat="1" ht="15" customHeight="1" spans="1:7">
      <c r="A427" s="167" t="s">
        <v>389</v>
      </c>
      <c r="B427" s="166">
        <v>134</v>
      </c>
      <c r="C427" s="166"/>
      <c r="D427" s="166"/>
      <c r="E427" s="166">
        <v>121</v>
      </c>
      <c r="F427" s="50"/>
      <c r="G427" s="51">
        <f t="shared" si="6"/>
        <v>-9.70149253731343</v>
      </c>
    </row>
    <row r="428" s="58" customFormat="1" ht="15" customHeight="1" spans="1:7">
      <c r="A428" s="167" t="s">
        <v>390</v>
      </c>
      <c r="B428" s="166">
        <v>198</v>
      </c>
      <c r="C428" s="166"/>
      <c r="D428" s="166"/>
      <c r="E428" s="166">
        <v>0</v>
      </c>
      <c r="F428" s="50"/>
      <c r="G428" s="51"/>
    </row>
    <row r="429" s="58" customFormat="1" ht="15" customHeight="1" spans="1:7">
      <c r="A429" s="167" t="s">
        <v>391</v>
      </c>
      <c r="B429" s="166">
        <v>138</v>
      </c>
      <c r="C429" s="166"/>
      <c r="D429" s="166"/>
      <c r="E429" s="166">
        <v>119</v>
      </c>
      <c r="F429" s="50"/>
      <c r="G429" s="51">
        <f t="shared" si="6"/>
        <v>-13.768115942029</v>
      </c>
    </row>
    <row r="430" s="58" customFormat="1" ht="15" customHeight="1" spans="1:7">
      <c r="A430" s="167" t="s">
        <v>392</v>
      </c>
      <c r="B430" s="166">
        <v>1844</v>
      </c>
      <c r="C430" s="166"/>
      <c r="D430" s="166"/>
      <c r="E430" s="166">
        <v>217</v>
      </c>
      <c r="F430" s="50"/>
      <c r="G430" s="51">
        <f t="shared" si="6"/>
        <v>-88.232104121475</v>
      </c>
    </row>
    <row r="431" s="58" customFormat="1" ht="15" customHeight="1" spans="1:7">
      <c r="A431" s="167" t="s">
        <v>393</v>
      </c>
      <c r="B431" s="166">
        <v>440</v>
      </c>
      <c r="C431" s="166"/>
      <c r="D431" s="166"/>
      <c r="E431" s="166">
        <v>0</v>
      </c>
      <c r="F431" s="50"/>
      <c r="G431" s="51"/>
    </row>
    <row r="432" s="58" customFormat="1" ht="15" customHeight="1" spans="1:7">
      <c r="A432" s="167" t="s">
        <v>394</v>
      </c>
      <c r="B432" s="166">
        <v>636</v>
      </c>
      <c r="C432" s="166"/>
      <c r="D432" s="166"/>
      <c r="E432" s="166">
        <v>15</v>
      </c>
      <c r="F432" s="50"/>
      <c r="G432" s="51">
        <f t="shared" si="6"/>
        <v>-97.6415094339623</v>
      </c>
    </row>
    <row r="433" s="58" customFormat="1" ht="15" customHeight="1" spans="1:7">
      <c r="A433" s="167" t="s">
        <v>395</v>
      </c>
      <c r="B433" s="166">
        <v>46</v>
      </c>
      <c r="C433" s="166"/>
      <c r="D433" s="166"/>
      <c r="E433" s="166">
        <v>46</v>
      </c>
      <c r="F433" s="50"/>
      <c r="G433" s="51">
        <f t="shared" si="6"/>
        <v>0</v>
      </c>
    </row>
    <row r="434" s="58" customFormat="1" ht="15" customHeight="1" spans="1:7">
      <c r="A434" s="167" t="s">
        <v>396</v>
      </c>
      <c r="B434" s="166">
        <v>10</v>
      </c>
      <c r="C434" s="166"/>
      <c r="D434" s="166"/>
      <c r="E434" s="166">
        <v>10</v>
      </c>
      <c r="F434" s="50"/>
      <c r="G434" s="51">
        <f t="shared" si="6"/>
        <v>0</v>
      </c>
    </row>
    <row r="435" s="58" customFormat="1" ht="15" customHeight="1" spans="1:7">
      <c r="A435" s="167" t="s">
        <v>397</v>
      </c>
      <c r="B435" s="166">
        <v>153</v>
      </c>
      <c r="C435" s="166"/>
      <c r="D435" s="166"/>
      <c r="E435" s="166">
        <v>1</v>
      </c>
      <c r="F435" s="50"/>
      <c r="G435" s="51">
        <f t="shared" si="6"/>
        <v>-99.3464052287582</v>
      </c>
    </row>
    <row r="436" s="58" customFormat="1" ht="15" customHeight="1" spans="1:7">
      <c r="A436" s="167" t="s">
        <v>398</v>
      </c>
      <c r="B436" s="166">
        <v>1527</v>
      </c>
      <c r="C436" s="166"/>
      <c r="D436" s="166"/>
      <c r="E436" s="166">
        <v>1703</v>
      </c>
      <c r="F436" s="50"/>
      <c r="G436" s="51">
        <f t="shared" si="6"/>
        <v>11.5258677144728</v>
      </c>
    </row>
    <row r="437" s="58" customFormat="1" ht="15" customHeight="1" spans="1:7">
      <c r="A437" s="167" t="s">
        <v>399</v>
      </c>
      <c r="B437" s="166">
        <v>550</v>
      </c>
      <c r="C437" s="95">
        <v>505</v>
      </c>
      <c r="D437" s="95">
        <v>503</v>
      </c>
      <c r="E437" s="166">
        <v>503</v>
      </c>
      <c r="F437" s="50">
        <f>E437/D437*100</f>
        <v>100</v>
      </c>
      <c r="G437" s="51">
        <f t="shared" si="6"/>
        <v>-8.54545454545454</v>
      </c>
    </row>
    <row r="438" s="58" customFormat="1" ht="15" customHeight="1" spans="1:7">
      <c r="A438" s="167" t="s">
        <v>400</v>
      </c>
      <c r="B438" s="166">
        <v>550</v>
      </c>
      <c r="C438" s="166"/>
      <c r="D438" s="166"/>
      <c r="E438" s="166">
        <v>503</v>
      </c>
      <c r="F438" s="50"/>
      <c r="G438" s="51">
        <f t="shared" si="6"/>
        <v>-8.54545454545454</v>
      </c>
    </row>
    <row r="439" s="58" customFormat="1" ht="15" customHeight="1" spans="1:7">
      <c r="A439" s="167" t="s">
        <v>401</v>
      </c>
      <c r="B439" s="166"/>
      <c r="C439" s="95">
        <v>9295</v>
      </c>
      <c r="D439" s="166"/>
      <c r="E439" s="166"/>
      <c r="F439" s="50"/>
      <c r="G439" s="51"/>
    </row>
    <row r="440" s="58" customFormat="1" ht="15" customHeight="1" spans="1:7">
      <c r="A440" s="167" t="s">
        <v>402</v>
      </c>
      <c r="B440" s="166">
        <v>7934</v>
      </c>
      <c r="C440" s="95">
        <v>1055</v>
      </c>
      <c r="D440" s="95">
        <v>9032</v>
      </c>
      <c r="E440" s="166">
        <v>5910</v>
      </c>
      <c r="F440" s="50">
        <f>E440/D440*100</f>
        <v>65.4340124003543</v>
      </c>
      <c r="G440" s="51">
        <f t="shared" si="6"/>
        <v>-25.5104613057726</v>
      </c>
    </row>
    <row r="441" s="58" customFormat="1" ht="15" customHeight="1" spans="1:7">
      <c r="A441" s="167" t="s">
        <v>403</v>
      </c>
      <c r="B441" s="166">
        <v>7927</v>
      </c>
      <c r="C441" s="166"/>
      <c r="D441" s="166"/>
      <c r="E441" s="166">
        <v>5870</v>
      </c>
      <c r="F441" s="50"/>
      <c r="G441" s="51">
        <f t="shared" si="6"/>
        <v>-25.9492872461208</v>
      </c>
    </row>
    <row r="442" s="58" customFormat="1" ht="15" customHeight="1" spans="1:7">
      <c r="A442" s="167" t="s">
        <v>404</v>
      </c>
      <c r="B442" s="166">
        <v>0</v>
      </c>
      <c r="C442" s="166"/>
      <c r="D442" s="166"/>
      <c r="E442" s="166">
        <v>2</v>
      </c>
      <c r="F442" s="50"/>
      <c r="G442" s="51"/>
    </row>
    <row r="443" s="58" customFormat="1" ht="15" customHeight="1" spans="1:7">
      <c r="A443" s="167" t="s">
        <v>405</v>
      </c>
      <c r="B443" s="166">
        <v>7</v>
      </c>
      <c r="C443" s="166"/>
      <c r="D443" s="166"/>
      <c r="E443" s="166">
        <v>38</v>
      </c>
      <c r="F443" s="50"/>
      <c r="G443" s="51">
        <f t="shared" si="6"/>
        <v>442.857142857143</v>
      </c>
    </row>
    <row r="444" s="58" customFormat="1" ht="15" customHeight="1" spans="1:7">
      <c r="A444" s="167" t="s">
        <v>406</v>
      </c>
      <c r="B444" s="166">
        <v>18991</v>
      </c>
      <c r="C444" s="95">
        <v>18000</v>
      </c>
      <c r="D444" s="95">
        <v>18077</v>
      </c>
      <c r="E444" s="166">
        <v>18077</v>
      </c>
      <c r="F444" s="50">
        <f>E444/D444*100</f>
        <v>100</v>
      </c>
      <c r="G444" s="51">
        <f t="shared" si="6"/>
        <v>-4.81280606603128</v>
      </c>
    </row>
    <row r="445" s="58" customFormat="1" ht="15" customHeight="1" spans="1:7">
      <c r="A445" s="167" t="s">
        <v>407</v>
      </c>
      <c r="B445" s="166">
        <v>18991</v>
      </c>
      <c r="C445" s="166"/>
      <c r="D445" s="166"/>
      <c r="E445" s="166">
        <v>18077</v>
      </c>
      <c r="F445" s="50"/>
      <c r="G445" s="51">
        <f t="shared" si="6"/>
        <v>-4.81280606603128</v>
      </c>
    </row>
    <row r="446" s="58" customFormat="1" ht="15" customHeight="1" spans="1:7">
      <c r="A446" s="167" t="s">
        <v>408</v>
      </c>
      <c r="B446" s="166">
        <v>78406</v>
      </c>
      <c r="C446" s="95">
        <v>31819</v>
      </c>
      <c r="D446" s="95">
        <v>77323</v>
      </c>
      <c r="E446" s="166">
        <v>21389</v>
      </c>
      <c r="F446" s="50">
        <f>E446/D446*100</f>
        <v>27.6618858554376</v>
      </c>
      <c r="G446" s="51">
        <f t="shared" si="6"/>
        <v>-72.720199984695</v>
      </c>
    </row>
    <row r="447" s="58" customFormat="1" ht="15" customHeight="1" spans="1:7">
      <c r="A447" s="167" t="s">
        <v>409</v>
      </c>
      <c r="B447" s="166">
        <v>68382</v>
      </c>
      <c r="C447" s="95">
        <v>31819</v>
      </c>
      <c r="D447" s="95">
        <v>74433</v>
      </c>
      <c r="E447" s="166">
        <v>21189</v>
      </c>
      <c r="F447" s="50">
        <f>E447/D447*100</f>
        <v>28.4672121236548</v>
      </c>
      <c r="G447" s="51">
        <f t="shared" si="6"/>
        <v>-69.0137755549706</v>
      </c>
    </row>
    <row r="448" s="58" customFormat="1" ht="15" customHeight="1" spans="1:7">
      <c r="A448" s="167" t="s">
        <v>51</v>
      </c>
      <c r="B448" s="166">
        <v>529</v>
      </c>
      <c r="C448" s="166"/>
      <c r="D448" s="166"/>
      <c r="E448" s="166">
        <v>557</v>
      </c>
      <c r="F448" s="50"/>
      <c r="G448" s="51">
        <f t="shared" si="6"/>
        <v>5.2930056710775</v>
      </c>
    </row>
    <row r="449" s="58" customFormat="1" ht="15" customHeight="1" spans="1:7">
      <c r="A449" s="167" t="s">
        <v>52</v>
      </c>
      <c r="B449" s="166">
        <v>45</v>
      </c>
      <c r="C449" s="166"/>
      <c r="D449" s="166"/>
      <c r="E449" s="166">
        <v>81</v>
      </c>
      <c r="F449" s="50"/>
      <c r="G449" s="51">
        <f t="shared" si="6"/>
        <v>80</v>
      </c>
    </row>
    <row r="450" s="58" customFormat="1" ht="15" customHeight="1" spans="1:7">
      <c r="A450" s="167" t="s">
        <v>410</v>
      </c>
      <c r="B450" s="166">
        <v>2551</v>
      </c>
      <c r="C450" s="166"/>
      <c r="D450" s="166"/>
      <c r="E450" s="166">
        <v>0</v>
      </c>
      <c r="F450" s="50"/>
      <c r="G450" s="51"/>
    </row>
    <row r="451" s="58" customFormat="1" ht="15" customHeight="1" spans="1:7">
      <c r="A451" s="167" t="s">
        <v>411</v>
      </c>
      <c r="B451" s="166">
        <v>71</v>
      </c>
      <c r="C451" s="166"/>
      <c r="D451" s="166"/>
      <c r="E451" s="166">
        <v>0</v>
      </c>
      <c r="F451" s="50"/>
      <c r="G451" s="51"/>
    </row>
    <row r="452" s="58" customFormat="1" ht="15" customHeight="1" spans="1:7">
      <c r="A452" s="167" t="s">
        <v>412</v>
      </c>
      <c r="B452" s="166">
        <v>50000</v>
      </c>
      <c r="C452" s="166"/>
      <c r="D452" s="166"/>
      <c r="E452" s="166">
        <v>5000</v>
      </c>
      <c r="F452" s="50"/>
      <c r="G452" s="51">
        <f t="shared" si="6"/>
        <v>-90</v>
      </c>
    </row>
    <row r="453" s="58" customFormat="1" ht="15" customHeight="1" spans="1:7">
      <c r="A453" s="167" t="s">
        <v>413</v>
      </c>
      <c r="B453" s="166">
        <v>15186</v>
      </c>
      <c r="C453" s="166"/>
      <c r="D453" s="166"/>
      <c r="E453" s="166">
        <v>15551</v>
      </c>
      <c r="F453" s="50"/>
      <c r="G453" s="51">
        <f t="shared" si="6"/>
        <v>2.40352956670618</v>
      </c>
    </row>
    <row r="454" s="58" customFormat="1" ht="15" customHeight="1" spans="1:7">
      <c r="A454" s="167" t="s">
        <v>414</v>
      </c>
      <c r="B454" s="166">
        <v>7497</v>
      </c>
      <c r="C454" s="166"/>
      <c r="D454" s="95">
        <v>200</v>
      </c>
      <c r="E454" s="166">
        <v>200</v>
      </c>
      <c r="F454" s="50">
        <f>E454/D454*100</f>
        <v>100</v>
      </c>
      <c r="G454" s="51">
        <f t="shared" ref="G454:G517" si="7">(E454-B454)/B454*100</f>
        <v>-97.3322662398293</v>
      </c>
    </row>
    <row r="455" s="58" customFormat="1" ht="15" customHeight="1" spans="1:7">
      <c r="A455" s="167" t="s">
        <v>415</v>
      </c>
      <c r="B455" s="166">
        <v>510</v>
      </c>
      <c r="C455" s="166"/>
      <c r="D455" s="166"/>
      <c r="E455" s="166">
        <v>0</v>
      </c>
      <c r="F455" s="50"/>
      <c r="G455" s="51"/>
    </row>
    <row r="456" s="58" customFormat="1" ht="15" customHeight="1" spans="1:7">
      <c r="A456" s="167" t="s">
        <v>416</v>
      </c>
      <c r="B456" s="166">
        <v>6987</v>
      </c>
      <c r="C456" s="166"/>
      <c r="D456" s="166"/>
      <c r="E456" s="166">
        <v>200</v>
      </c>
      <c r="F456" s="50"/>
      <c r="G456" s="51">
        <f t="shared" si="7"/>
        <v>-97.137541147846</v>
      </c>
    </row>
    <row r="457" s="58" customFormat="1" ht="15" customHeight="1" spans="1:7">
      <c r="A457" s="167" t="s">
        <v>417</v>
      </c>
      <c r="B457" s="166">
        <v>2527</v>
      </c>
      <c r="C457" s="166"/>
      <c r="D457" s="166"/>
      <c r="E457" s="166">
        <v>0</v>
      </c>
      <c r="F457" s="50"/>
      <c r="G457" s="51"/>
    </row>
    <row r="458" s="58" customFormat="1" ht="15" customHeight="1" spans="1:7">
      <c r="A458" s="167" t="s">
        <v>418</v>
      </c>
      <c r="B458" s="166">
        <v>2527</v>
      </c>
      <c r="C458" s="166"/>
      <c r="D458" s="166"/>
      <c r="E458" s="166">
        <v>0</v>
      </c>
      <c r="F458" s="50"/>
      <c r="G458" s="51"/>
    </row>
    <row r="459" s="58" customFormat="1" ht="15" customHeight="1" spans="1:7">
      <c r="A459" s="167" t="s">
        <v>419</v>
      </c>
      <c r="B459" s="166"/>
      <c r="C459" s="166"/>
      <c r="D459" s="95">
        <v>2690</v>
      </c>
      <c r="E459" s="166"/>
      <c r="F459" s="50">
        <f>E459/D459*100</f>
        <v>0</v>
      </c>
      <c r="G459" s="51"/>
    </row>
    <row r="460" s="58" customFormat="1" ht="15" customHeight="1" spans="1:7">
      <c r="A460" s="167" t="s">
        <v>420</v>
      </c>
      <c r="B460" s="166">
        <v>6277</v>
      </c>
      <c r="C460" s="95">
        <v>5926</v>
      </c>
      <c r="D460" s="95">
        <v>13300</v>
      </c>
      <c r="E460" s="166">
        <v>8392</v>
      </c>
      <c r="F460" s="50">
        <f>E460/D460*100</f>
        <v>63.0977443609023</v>
      </c>
      <c r="G460" s="51">
        <f t="shared" si="7"/>
        <v>33.6944400191174</v>
      </c>
    </row>
    <row r="461" s="58" customFormat="1" ht="15" customHeight="1" spans="1:7">
      <c r="A461" s="167" t="s">
        <v>421</v>
      </c>
      <c r="B461" s="166">
        <v>1159</v>
      </c>
      <c r="C461" s="95">
        <v>977</v>
      </c>
      <c r="D461" s="95">
        <v>1479</v>
      </c>
      <c r="E461" s="166">
        <v>1438</v>
      </c>
      <c r="F461" s="50">
        <f>E461/D461*100</f>
        <v>97.2278566599053</v>
      </c>
      <c r="G461" s="51">
        <f t="shared" si="7"/>
        <v>24.0724762726488</v>
      </c>
    </row>
    <row r="462" s="58" customFormat="1" ht="15" customHeight="1" spans="1:7">
      <c r="A462" s="167" t="s">
        <v>51</v>
      </c>
      <c r="B462" s="166">
        <v>615</v>
      </c>
      <c r="C462" s="166"/>
      <c r="D462" s="166"/>
      <c r="E462" s="166">
        <v>630</v>
      </c>
      <c r="F462" s="50"/>
      <c r="G462" s="51">
        <f t="shared" si="7"/>
        <v>2.4390243902439</v>
      </c>
    </row>
    <row r="463" s="58" customFormat="1" ht="15" customHeight="1" spans="1:7">
      <c r="A463" s="167" t="s">
        <v>52</v>
      </c>
      <c r="B463" s="166">
        <v>40</v>
      </c>
      <c r="C463" s="166"/>
      <c r="D463" s="166"/>
      <c r="E463" s="166">
        <v>33</v>
      </c>
      <c r="F463" s="50"/>
      <c r="G463" s="51">
        <f t="shared" si="7"/>
        <v>-17.5</v>
      </c>
    </row>
    <row r="464" s="58" customFormat="1" ht="15" customHeight="1" spans="1:7">
      <c r="A464" s="167" t="s">
        <v>422</v>
      </c>
      <c r="B464" s="166">
        <v>43</v>
      </c>
      <c r="C464" s="166"/>
      <c r="D464" s="166"/>
      <c r="E464" s="166">
        <v>42</v>
      </c>
      <c r="F464" s="50"/>
      <c r="G464" s="51">
        <f t="shared" si="7"/>
        <v>-2.32558139534884</v>
      </c>
    </row>
    <row r="465" s="58" customFormat="1" ht="15" customHeight="1" spans="1:7">
      <c r="A465" s="167" t="s">
        <v>423</v>
      </c>
      <c r="B465" s="166">
        <v>461</v>
      </c>
      <c r="C465" s="166"/>
      <c r="D465" s="166"/>
      <c r="E465" s="166">
        <v>733</v>
      </c>
      <c r="F465" s="50"/>
      <c r="G465" s="51">
        <f t="shared" si="7"/>
        <v>59.002169197397</v>
      </c>
    </row>
    <row r="466" s="58" customFormat="1" ht="15" customHeight="1" spans="1:7">
      <c r="A466" s="167" t="s">
        <v>424</v>
      </c>
      <c r="B466" s="166">
        <v>352</v>
      </c>
      <c r="C466" s="95">
        <v>263</v>
      </c>
      <c r="D466" s="95">
        <v>338</v>
      </c>
      <c r="E466" s="166">
        <v>338</v>
      </c>
      <c r="F466" s="50">
        <f>E466/D466*100</f>
        <v>100</v>
      </c>
      <c r="G466" s="51">
        <f t="shared" si="7"/>
        <v>-3.97727272727273</v>
      </c>
    </row>
    <row r="467" s="58" customFormat="1" ht="15" customHeight="1" spans="1:7">
      <c r="A467" s="167" t="s">
        <v>51</v>
      </c>
      <c r="B467" s="166">
        <v>295</v>
      </c>
      <c r="C467" s="166"/>
      <c r="D467" s="166"/>
      <c r="E467" s="166">
        <v>306</v>
      </c>
      <c r="F467" s="50"/>
      <c r="G467" s="51">
        <f t="shared" si="7"/>
        <v>3.72881355932203</v>
      </c>
    </row>
    <row r="468" s="58" customFormat="1" ht="15" customHeight="1" spans="1:7">
      <c r="A468" s="167" t="s">
        <v>52</v>
      </c>
      <c r="B468" s="166">
        <v>57</v>
      </c>
      <c r="C468" s="166"/>
      <c r="D468" s="166"/>
      <c r="E468" s="166">
        <v>32</v>
      </c>
      <c r="F468" s="50"/>
      <c r="G468" s="51">
        <f t="shared" si="7"/>
        <v>-43.859649122807</v>
      </c>
    </row>
    <row r="469" s="58" customFormat="1" ht="15" customHeight="1" spans="1:7">
      <c r="A469" s="167" t="s">
        <v>425</v>
      </c>
      <c r="B469" s="166">
        <v>4750</v>
      </c>
      <c r="C469" s="95">
        <v>4670</v>
      </c>
      <c r="D469" s="95">
        <v>5400</v>
      </c>
      <c r="E469" s="166">
        <v>5400</v>
      </c>
      <c r="F469" s="50">
        <f>E469/D469*100</f>
        <v>100</v>
      </c>
      <c r="G469" s="51">
        <f t="shared" si="7"/>
        <v>13.6842105263158</v>
      </c>
    </row>
    <row r="470" s="58" customFormat="1" ht="15" customHeight="1" spans="1:7">
      <c r="A470" s="167" t="s">
        <v>426</v>
      </c>
      <c r="B470" s="166">
        <v>4750</v>
      </c>
      <c r="C470" s="166"/>
      <c r="D470" s="166"/>
      <c r="E470" s="166">
        <v>5400</v>
      </c>
      <c r="F470" s="50"/>
      <c r="G470" s="51">
        <f t="shared" si="7"/>
        <v>13.6842105263158</v>
      </c>
    </row>
    <row r="471" s="58" customFormat="1" ht="15" customHeight="1" spans="1:7">
      <c r="A471" s="167" t="s">
        <v>427</v>
      </c>
      <c r="B471" s="166">
        <v>16</v>
      </c>
      <c r="C471" s="95">
        <v>16</v>
      </c>
      <c r="D471" s="95">
        <v>6083</v>
      </c>
      <c r="E471" s="166">
        <v>1216</v>
      </c>
      <c r="F471" s="50">
        <f>E471/D471*100</f>
        <v>19.9901364458326</v>
      </c>
      <c r="G471" s="51">
        <f t="shared" si="7"/>
        <v>7500</v>
      </c>
    </row>
    <row r="472" s="58" customFormat="1" ht="15" customHeight="1" spans="1:7">
      <c r="A472" s="167" t="s">
        <v>428</v>
      </c>
      <c r="B472" s="166">
        <v>16</v>
      </c>
      <c r="C472" s="166"/>
      <c r="D472" s="166"/>
      <c r="E472" s="166">
        <v>1216</v>
      </c>
      <c r="F472" s="50"/>
      <c r="G472" s="51">
        <f t="shared" si="7"/>
        <v>7500</v>
      </c>
    </row>
    <row r="473" s="58" customFormat="1" ht="15" customHeight="1" spans="1:7">
      <c r="A473" s="167" t="s">
        <v>429</v>
      </c>
      <c r="B473" s="166">
        <v>3484</v>
      </c>
      <c r="C473" s="95">
        <v>4537</v>
      </c>
      <c r="D473" s="95">
        <v>3362</v>
      </c>
      <c r="E473" s="166">
        <v>1512</v>
      </c>
      <c r="F473" s="50">
        <f>E473/D473*100</f>
        <v>44.9732302201071</v>
      </c>
      <c r="G473" s="51">
        <f t="shared" si="7"/>
        <v>-56.601607347876</v>
      </c>
    </row>
    <row r="474" s="58" customFormat="1" ht="15" customHeight="1" spans="1:7">
      <c r="A474" s="167" t="s">
        <v>430</v>
      </c>
      <c r="B474" s="166">
        <v>1118</v>
      </c>
      <c r="C474" s="95">
        <v>717</v>
      </c>
      <c r="D474" s="95">
        <v>1883</v>
      </c>
      <c r="E474" s="166">
        <v>983</v>
      </c>
      <c r="F474" s="50">
        <f>E474/D474*100</f>
        <v>52.2039298990972</v>
      </c>
      <c r="G474" s="51">
        <f t="shared" si="7"/>
        <v>-12.0751341681574</v>
      </c>
    </row>
    <row r="475" s="58" customFormat="1" ht="15" customHeight="1" spans="1:7">
      <c r="A475" s="167" t="s">
        <v>62</v>
      </c>
      <c r="B475" s="166">
        <v>1029</v>
      </c>
      <c r="C475" s="166"/>
      <c r="D475" s="166"/>
      <c r="E475" s="166">
        <v>941</v>
      </c>
      <c r="F475" s="50"/>
      <c r="G475" s="51">
        <f t="shared" si="7"/>
        <v>-8.55199222546161</v>
      </c>
    </row>
    <row r="476" s="58" customFormat="1" ht="15" customHeight="1" spans="1:7">
      <c r="A476" s="167" t="s">
        <v>431</v>
      </c>
      <c r="B476" s="166">
        <v>89</v>
      </c>
      <c r="C476" s="166"/>
      <c r="D476" s="166"/>
      <c r="E476" s="166">
        <v>42</v>
      </c>
      <c r="F476" s="50"/>
      <c r="G476" s="51">
        <f t="shared" si="7"/>
        <v>-52.8089887640449</v>
      </c>
    </row>
    <row r="477" s="58" customFormat="1" ht="15" customHeight="1" spans="1:7">
      <c r="A477" s="167" t="s">
        <v>432</v>
      </c>
      <c r="B477" s="166">
        <v>2366</v>
      </c>
      <c r="C477" s="95">
        <v>3820</v>
      </c>
      <c r="D477" s="95">
        <v>1479</v>
      </c>
      <c r="E477" s="166">
        <v>529</v>
      </c>
      <c r="F477" s="50">
        <f>E477/D477*100</f>
        <v>35.7674104124408</v>
      </c>
      <c r="G477" s="51">
        <f t="shared" si="7"/>
        <v>-77.6415891800507</v>
      </c>
    </row>
    <row r="478" s="58" customFormat="1" ht="15" customHeight="1" spans="1:7">
      <c r="A478" s="167" t="s">
        <v>433</v>
      </c>
      <c r="B478" s="166">
        <v>2366</v>
      </c>
      <c r="C478" s="166"/>
      <c r="D478" s="166"/>
      <c r="E478" s="166">
        <v>529</v>
      </c>
      <c r="F478" s="50"/>
      <c r="G478" s="51">
        <f t="shared" si="7"/>
        <v>-77.6415891800507</v>
      </c>
    </row>
    <row r="479" s="58" customFormat="1" ht="15" customHeight="1" spans="1:7">
      <c r="A479" s="167" t="s">
        <v>434</v>
      </c>
      <c r="B479" s="166">
        <v>41</v>
      </c>
      <c r="C479" s="95">
        <v>0</v>
      </c>
      <c r="D479" s="95">
        <v>49</v>
      </c>
      <c r="E479" s="166">
        <v>49</v>
      </c>
      <c r="F479" s="50">
        <f>E479/D479*100</f>
        <v>100</v>
      </c>
      <c r="G479" s="51">
        <f t="shared" si="7"/>
        <v>19.5121951219512</v>
      </c>
    </row>
    <row r="480" s="58" customFormat="1" ht="15" customHeight="1" spans="1:7">
      <c r="A480" s="167" t="s">
        <v>435</v>
      </c>
      <c r="B480" s="166">
        <v>41</v>
      </c>
      <c r="C480" s="95">
        <v>0</v>
      </c>
      <c r="D480" s="95">
        <v>49</v>
      </c>
      <c r="E480" s="166">
        <v>49</v>
      </c>
      <c r="F480" s="50">
        <f>E480/D480*100</f>
        <v>100</v>
      </c>
      <c r="G480" s="51">
        <f t="shared" si="7"/>
        <v>19.5121951219512</v>
      </c>
    </row>
    <row r="481" s="58" customFormat="1" ht="15" customHeight="1" spans="1:7">
      <c r="A481" s="167" t="s">
        <v>436</v>
      </c>
      <c r="B481" s="166">
        <v>41</v>
      </c>
      <c r="C481" s="166"/>
      <c r="D481" s="166"/>
      <c r="E481" s="166">
        <v>0</v>
      </c>
      <c r="F481" s="50"/>
      <c r="G481" s="51"/>
    </row>
    <row r="482" s="58" customFormat="1" ht="15" customHeight="1" spans="1:7">
      <c r="A482" s="167" t="s">
        <v>437</v>
      </c>
      <c r="B482" s="166">
        <v>0</v>
      </c>
      <c r="C482" s="166"/>
      <c r="D482" s="166"/>
      <c r="E482" s="166">
        <v>49</v>
      </c>
      <c r="F482" s="50"/>
      <c r="G482" s="51"/>
    </row>
    <row r="483" s="58" customFormat="1" ht="15" customHeight="1" spans="1:7">
      <c r="A483" s="167" t="s">
        <v>438</v>
      </c>
      <c r="B483" s="166">
        <v>13202</v>
      </c>
      <c r="C483" s="95">
        <v>8078</v>
      </c>
      <c r="D483" s="95">
        <v>9936</v>
      </c>
      <c r="E483" s="166">
        <v>6754</v>
      </c>
      <c r="F483" s="50">
        <f>E483/D483*100</f>
        <v>67.975040257649</v>
      </c>
      <c r="G483" s="51">
        <f t="shared" si="7"/>
        <v>-48.8410846841388</v>
      </c>
    </row>
    <row r="484" s="58" customFormat="1" ht="15" customHeight="1" spans="1:7">
      <c r="A484" s="167" t="s">
        <v>439</v>
      </c>
      <c r="B484" s="166">
        <v>12557</v>
      </c>
      <c r="C484" s="95">
        <v>7625</v>
      </c>
      <c r="D484" s="95">
        <v>9202</v>
      </c>
      <c r="E484" s="166">
        <v>6104</v>
      </c>
      <c r="F484" s="50">
        <f>E484/D484*100</f>
        <v>66.3334057813519</v>
      </c>
      <c r="G484" s="51">
        <f t="shared" si="7"/>
        <v>-51.3896631360994</v>
      </c>
    </row>
    <row r="485" s="58" customFormat="1" ht="15" customHeight="1" spans="1:7">
      <c r="A485" s="167" t="s">
        <v>51</v>
      </c>
      <c r="B485" s="166">
        <v>716</v>
      </c>
      <c r="C485" s="166"/>
      <c r="D485" s="166"/>
      <c r="E485" s="166">
        <v>732</v>
      </c>
      <c r="F485" s="50"/>
      <c r="G485" s="51">
        <f t="shared" si="7"/>
        <v>2.23463687150838</v>
      </c>
    </row>
    <row r="486" s="58" customFormat="1" ht="15" customHeight="1" spans="1:7">
      <c r="A486" s="167" t="s">
        <v>52</v>
      </c>
      <c r="B486" s="166">
        <v>128</v>
      </c>
      <c r="C486" s="166"/>
      <c r="D486" s="166"/>
      <c r="E486" s="166">
        <v>46</v>
      </c>
      <c r="F486" s="50"/>
      <c r="G486" s="51">
        <f t="shared" si="7"/>
        <v>-64.0625</v>
      </c>
    </row>
    <row r="487" s="58" customFormat="1" ht="15" customHeight="1" spans="1:7">
      <c r="A487" s="167" t="s">
        <v>440</v>
      </c>
      <c r="B487" s="166">
        <v>996</v>
      </c>
      <c r="C487" s="166"/>
      <c r="D487" s="166"/>
      <c r="E487" s="166">
        <v>0</v>
      </c>
      <c r="F487" s="50"/>
      <c r="G487" s="51"/>
    </row>
    <row r="488" s="58" customFormat="1" ht="15" customHeight="1" spans="1:7">
      <c r="A488" s="167" t="s">
        <v>441</v>
      </c>
      <c r="B488" s="166">
        <v>26</v>
      </c>
      <c r="C488" s="166"/>
      <c r="D488" s="166"/>
      <c r="E488" s="166">
        <v>0</v>
      </c>
      <c r="F488" s="50"/>
      <c r="G488" s="51"/>
    </row>
    <row r="489" s="58" customFormat="1" ht="15" customHeight="1" spans="1:7">
      <c r="A489" s="167" t="s">
        <v>442</v>
      </c>
      <c r="B489" s="166">
        <v>5604</v>
      </c>
      <c r="C489" s="166"/>
      <c r="D489" s="166"/>
      <c r="E489" s="166">
        <v>540</v>
      </c>
      <c r="F489" s="50"/>
      <c r="G489" s="51">
        <f t="shared" si="7"/>
        <v>-90.3640256959315</v>
      </c>
    </row>
    <row r="490" s="58" customFormat="1" ht="15" customHeight="1" spans="1:7">
      <c r="A490" s="167" t="s">
        <v>62</v>
      </c>
      <c r="B490" s="166">
        <v>4929</v>
      </c>
      <c r="C490" s="166"/>
      <c r="D490" s="166"/>
      <c r="E490" s="166">
        <v>4574</v>
      </c>
      <c r="F490" s="50"/>
      <c r="G490" s="51">
        <f t="shared" si="7"/>
        <v>-7.20227226617975</v>
      </c>
    </row>
    <row r="491" s="58" customFormat="1" ht="15" customHeight="1" spans="1:7">
      <c r="A491" s="167" t="s">
        <v>443</v>
      </c>
      <c r="B491" s="166">
        <v>158</v>
      </c>
      <c r="C491" s="166"/>
      <c r="D491" s="166"/>
      <c r="E491" s="166">
        <v>212</v>
      </c>
      <c r="F491" s="50"/>
      <c r="G491" s="51">
        <f t="shared" si="7"/>
        <v>34.1772151898734</v>
      </c>
    </row>
    <row r="492" s="58" customFormat="1" ht="15" customHeight="1" spans="1:7">
      <c r="A492" s="167" t="s">
        <v>444</v>
      </c>
      <c r="B492" s="166">
        <v>645</v>
      </c>
      <c r="C492" s="95">
        <v>453</v>
      </c>
      <c r="D492" s="95">
        <v>734</v>
      </c>
      <c r="E492" s="166">
        <v>650</v>
      </c>
      <c r="F492" s="50">
        <f>E492/D492*100</f>
        <v>88.5558583106267</v>
      </c>
      <c r="G492" s="51">
        <f t="shared" si="7"/>
        <v>0.775193798449612</v>
      </c>
    </row>
    <row r="493" s="58" customFormat="1" ht="15" customHeight="1" spans="1:7">
      <c r="A493" s="167" t="s">
        <v>51</v>
      </c>
      <c r="B493" s="166">
        <v>60</v>
      </c>
      <c r="C493" s="166"/>
      <c r="D493" s="166"/>
      <c r="E493" s="166">
        <v>0</v>
      </c>
      <c r="F493" s="50"/>
      <c r="G493" s="51"/>
    </row>
    <row r="494" s="58" customFormat="1" ht="15" customHeight="1" spans="1:7">
      <c r="A494" s="167" t="s">
        <v>445</v>
      </c>
      <c r="B494" s="166">
        <v>433</v>
      </c>
      <c r="C494" s="166"/>
      <c r="D494" s="166"/>
      <c r="E494" s="166">
        <v>511</v>
      </c>
      <c r="F494" s="50"/>
      <c r="G494" s="51">
        <f t="shared" si="7"/>
        <v>18.013856812933</v>
      </c>
    </row>
    <row r="495" s="58" customFormat="1" ht="15" customHeight="1" spans="1:7">
      <c r="A495" s="167" t="s">
        <v>446</v>
      </c>
      <c r="B495" s="166">
        <v>152</v>
      </c>
      <c r="C495" s="166"/>
      <c r="D495" s="166"/>
      <c r="E495" s="166">
        <v>139</v>
      </c>
      <c r="F495" s="50"/>
      <c r="G495" s="51">
        <f t="shared" si="7"/>
        <v>-8.55263157894737</v>
      </c>
    </row>
    <row r="496" s="58" customFormat="1" ht="15" customHeight="1" spans="1:7">
      <c r="A496" s="167" t="s">
        <v>447</v>
      </c>
      <c r="B496" s="166">
        <v>13475</v>
      </c>
      <c r="C496" s="95">
        <v>13767</v>
      </c>
      <c r="D496" s="95">
        <v>13044</v>
      </c>
      <c r="E496" s="166">
        <v>12867</v>
      </c>
      <c r="F496" s="50">
        <f>E496/D496*100</f>
        <v>98.6430542778289</v>
      </c>
      <c r="G496" s="51">
        <f t="shared" si="7"/>
        <v>-4.51205936920223</v>
      </c>
    </row>
    <row r="497" s="58" customFormat="1" ht="15" customHeight="1" spans="1:7">
      <c r="A497" s="167" t="s">
        <v>448</v>
      </c>
      <c r="B497" s="166">
        <v>12593</v>
      </c>
      <c r="C497" s="95">
        <v>12948</v>
      </c>
      <c r="D497" s="95">
        <v>12367</v>
      </c>
      <c r="E497" s="166">
        <v>12367</v>
      </c>
      <c r="F497" s="50">
        <f>E497/D497*100</f>
        <v>100</v>
      </c>
      <c r="G497" s="51">
        <f t="shared" si="7"/>
        <v>-1.79464782021758</v>
      </c>
    </row>
    <row r="498" s="58" customFormat="1" ht="15" customHeight="1" spans="1:7">
      <c r="A498" s="167" t="s">
        <v>449</v>
      </c>
      <c r="B498" s="166">
        <v>10587</v>
      </c>
      <c r="C498" s="166"/>
      <c r="D498" s="166"/>
      <c r="E498" s="166">
        <v>10767</v>
      </c>
      <c r="F498" s="50"/>
      <c r="G498" s="51">
        <f t="shared" si="7"/>
        <v>1.70019835647492</v>
      </c>
    </row>
    <row r="499" s="58" customFormat="1" ht="15" customHeight="1" spans="1:7">
      <c r="A499" s="167" t="s">
        <v>450</v>
      </c>
      <c r="B499" s="166">
        <v>2006</v>
      </c>
      <c r="C499" s="166"/>
      <c r="D499" s="166"/>
      <c r="E499" s="166">
        <v>1600</v>
      </c>
      <c r="F499" s="50"/>
      <c r="G499" s="51">
        <f t="shared" si="7"/>
        <v>-20.2392821535394</v>
      </c>
    </row>
    <row r="500" s="58" customFormat="1" ht="15" customHeight="1" spans="1:7">
      <c r="A500" s="167" t="s">
        <v>451</v>
      </c>
      <c r="B500" s="166">
        <v>882</v>
      </c>
      <c r="C500" s="95">
        <v>819</v>
      </c>
      <c r="D500" s="95">
        <v>677</v>
      </c>
      <c r="E500" s="166">
        <v>500</v>
      </c>
      <c r="F500" s="50">
        <f>E500/D500*100</f>
        <v>73.8552437223043</v>
      </c>
      <c r="G500" s="51">
        <f t="shared" si="7"/>
        <v>-43.3106575963719</v>
      </c>
    </row>
    <row r="501" s="58" customFormat="1" ht="15" customHeight="1" spans="1:7">
      <c r="A501" s="167" t="s">
        <v>452</v>
      </c>
      <c r="B501" s="166">
        <v>882</v>
      </c>
      <c r="C501" s="166"/>
      <c r="D501" s="166"/>
      <c r="E501" s="166">
        <v>500</v>
      </c>
      <c r="F501" s="50"/>
      <c r="G501" s="51">
        <f t="shared" si="7"/>
        <v>-43.3106575963719</v>
      </c>
    </row>
    <row r="502" s="58" customFormat="1" ht="15" customHeight="1" spans="1:7">
      <c r="A502" s="167" t="s">
        <v>453</v>
      </c>
      <c r="B502" s="166">
        <v>15</v>
      </c>
      <c r="C502" s="95">
        <v>2050</v>
      </c>
      <c r="D502" s="95">
        <v>1822</v>
      </c>
      <c r="E502" s="166">
        <v>3</v>
      </c>
      <c r="F502" s="50">
        <f>E502/D502*100</f>
        <v>0.164654226125137</v>
      </c>
      <c r="G502" s="51">
        <f t="shared" si="7"/>
        <v>-80</v>
      </c>
    </row>
    <row r="503" s="58" customFormat="1" ht="15" customHeight="1" spans="1:7">
      <c r="A503" s="167" t="s">
        <v>454</v>
      </c>
      <c r="B503" s="166">
        <v>15</v>
      </c>
      <c r="C503" s="95">
        <v>2050</v>
      </c>
      <c r="D503" s="95">
        <v>1822</v>
      </c>
      <c r="E503" s="166">
        <v>3</v>
      </c>
      <c r="F503" s="50">
        <f>E503/D503*100</f>
        <v>0.164654226125137</v>
      </c>
      <c r="G503" s="51">
        <f t="shared" si="7"/>
        <v>-80</v>
      </c>
    </row>
    <row r="504" s="58" customFormat="1" ht="15" customHeight="1" spans="1:7">
      <c r="A504" s="167" t="s">
        <v>455</v>
      </c>
      <c r="B504" s="166">
        <v>10</v>
      </c>
      <c r="C504" s="166"/>
      <c r="D504" s="166"/>
      <c r="E504" s="166">
        <v>1</v>
      </c>
      <c r="F504" s="50"/>
      <c r="G504" s="51">
        <f t="shared" si="7"/>
        <v>-90</v>
      </c>
    </row>
    <row r="505" s="58" customFormat="1" ht="15" customHeight="1" spans="1:7">
      <c r="A505" s="167" t="s">
        <v>456</v>
      </c>
      <c r="B505" s="166">
        <v>5</v>
      </c>
      <c r="C505" s="166"/>
      <c r="D505" s="166"/>
      <c r="E505" s="166">
        <v>2</v>
      </c>
      <c r="F505" s="50"/>
      <c r="G505" s="51">
        <f t="shared" si="7"/>
        <v>-60</v>
      </c>
    </row>
    <row r="506" s="58" customFormat="1" ht="15" customHeight="1" spans="1:7">
      <c r="A506" s="167" t="s">
        <v>457</v>
      </c>
      <c r="B506" s="166">
        <v>3686</v>
      </c>
      <c r="C506" s="95">
        <v>3727</v>
      </c>
      <c r="D506" s="95">
        <v>5317</v>
      </c>
      <c r="E506" s="166">
        <v>3898</v>
      </c>
      <c r="F506" s="50">
        <f>E506/D506*100</f>
        <v>73.3120180552943</v>
      </c>
      <c r="G506" s="51">
        <f t="shared" si="7"/>
        <v>5.75149213239284</v>
      </c>
    </row>
    <row r="507" s="58" customFormat="1" ht="15" customHeight="1" spans="1:7">
      <c r="A507" s="167" t="s">
        <v>458</v>
      </c>
      <c r="B507" s="166">
        <v>1546</v>
      </c>
      <c r="C507" s="95">
        <v>1691</v>
      </c>
      <c r="D507" s="95">
        <v>1760</v>
      </c>
      <c r="E507" s="166">
        <v>1589</v>
      </c>
      <c r="F507" s="50">
        <f>E507/D507*100</f>
        <v>90.2840909090909</v>
      </c>
      <c r="G507" s="51">
        <f t="shared" si="7"/>
        <v>2.78137128072445</v>
      </c>
    </row>
    <row r="508" s="58" customFormat="1" ht="15" customHeight="1" spans="1:7">
      <c r="A508" s="167" t="s">
        <v>51</v>
      </c>
      <c r="B508" s="166">
        <v>564</v>
      </c>
      <c r="C508" s="166"/>
      <c r="D508" s="166"/>
      <c r="E508" s="166">
        <v>605</v>
      </c>
      <c r="F508" s="50"/>
      <c r="G508" s="51">
        <f t="shared" si="7"/>
        <v>7.26950354609929</v>
      </c>
    </row>
    <row r="509" s="58" customFormat="1" ht="15" customHeight="1" spans="1:7">
      <c r="A509" s="167" t="s">
        <v>52</v>
      </c>
      <c r="B509" s="166">
        <v>80</v>
      </c>
      <c r="C509" s="166"/>
      <c r="D509" s="166"/>
      <c r="E509" s="166">
        <v>126</v>
      </c>
      <c r="F509" s="50"/>
      <c r="G509" s="51">
        <f t="shared" si="7"/>
        <v>57.5</v>
      </c>
    </row>
    <row r="510" s="58" customFormat="1" ht="15" customHeight="1" spans="1:7">
      <c r="A510" s="167" t="s">
        <v>459</v>
      </c>
      <c r="B510" s="166">
        <v>5</v>
      </c>
      <c r="C510" s="166"/>
      <c r="D510" s="166"/>
      <c r="E510" s="166">
        <v>7</v>
      </c>
      <c r="F510" s="50"/>
      <c r="G510" s="51">
        <f t="shared" si="7"/>
        <v>40</v>
      </c>
    </row>
    <row r="511" s="58" customFormat="1" ht="15" customHeight="1" spans="1:7">
      <c r="A511" s="167" t="s">
        <v>460</v>
      </c>
      <c r="B511" s="166">
        <v>12</v>
      </c>
      <c r="C511" s="166"/>
      <c r="D511" s="166"/>
      <c r="E511" s="166">
        <v>10</v>
      </c>
      <c r="F511" s="50"/>
      <c r="G511" s="51">
        <f t="shared" si="7"/>
        <v>-16.6666666666667</v>
      </c>
    </row>
    <row r="512" s="58" customFormat="1" ht="15" customHeight="1" spans="1:7">
      <c r="A512" s="167" t="s">
        <v>62</v>
      </c>
      <c r="B512" s="166">
        <v>658</v>
      </c>
      <c r="C512" s="166"/>
      <c r="D512" s="166"/>
      <c r="E512" s="166">
        <v>693</v>
      </c>
      <c r="F512" s="50"/>
      <c r="G512" s="51">
        <f t="shared" si="7"/>
        <v>5.31914893617021</v>
      </c>
    </row>
    <row r="513" s="58" customFormat="1" ht="15" customHeight="1" spans="1:7">
      <c r="A513" s="167" t="s">
        <v>461</v>
      </c>
      <c r="B513" s="166">
        <v>227</v>
      </c>
      <c r="C513" s="166"/>
      <c r="D513" s="166"/>
      <c r="E513" s="166">
        <v>148</v>
      </c>
      <c r="F513" s="50"/>
      <c r="G513" s="51">
        <f t="shared" si="7"/>
        <v>-34.8017621145374</v>
      </c>
    </row>
    <row r="514" s="58" customFormat="1" ht="15" customHeight="1" spans="1:7">
      <c r="A514" s="167" t="s">
        <v>462</v>
      </c>
      <c r="B514" s="166">
        <v>2080</v>
      </c>
      <c r="C514" s="95">
        <v>1985</v>
      </c>
      <c r="D514" s="95">
        <v>2066</v>
      </c>
      <c r="E514" s="166">
        <v>2066</v>
      </c>
      <c r="F514" s="50">
        <f>E514/D514*100</f>
        <v>100</v>
      </c>
      <c r="G514" s="51">
        <f t="shared" si="7"/>
        <v>-0.673076923076923</v>
      </c>
    </row>
    <row r="515" s="58" customFormat="1" ht="15" customHeight="1" spans="1:7">
      <c r="A515" s="167" t="s">
        <v>51</v>
      </c>
      <c r="B515" s="166">
        <v>0</v>
      </c>
      <c r="C515" s="166"/>
      <c r="D515" s="166"/>
      <c r="E515" s="166">
        <v>172</v>
      </c>
      <c r="F515" s="50"/>
      <c r="G515" s="51"/>
    </row>
    <row r="516" s="58" customFormat="1" ht="15" customHeight="1" spans="1:7">
      <c r="A516" s="167" t="s">
        <v>463</v>
      </c>
      <c r="B516" s="166">
        <v>2080</v>
      </c>
      <c r="C516" s="166"/>
      <c r="D516" s="166"/>
      <c r="E516" s="166">
        <v>1894</v>
      </c>
      <c r="F516" s="50"/>
      <c r="G516" s="51">
        <f t="shared" si="7"/>
        <v>-8.94230769230769</v>
      </c>
    </row>
    <row r="517" s="58" customFormat="1" ht="15" customHeight="1" spans="1:7">
      <c r="A517" s="167" t="s">
        <v>464</v>
      </c>
      <c r="B517" s="166"/>
      <c r="C517" s="166"/>
      <c r="D517" s="95">
        <v>1228</v>
      </c>
      <c r="E517" s="166"/>
      <c r="F517" s="50">
        <f>E517/D517*100</f>
        <v>0</v>
      </c>
      <c r="G517" s="51"/>
    </row>
    <row r="518" s="58" customFormat="1" ht="15" customHeight="1" spans="1:7">
      <c r="A518" s="167" t="s">
        <v>465</v>
      </c>
      <c r="B518" s="166">
        <v>20</v>
      </c>
      <c r="C518" s="95">
        <v>11</v>
      </c>
      <c r="D518" s="95">
        <v>8</v>
      </c>
      <c r="E518" s="166">
        <v>8</v>
      </c>
      <c r="F518" s="50">
        <f>E518/D518*100</f>
        <v>100</v>
      </c>
      <c r="G518" s="51">
        <f t="shared" ref="G518:G537" si="8">(E518-B518)/B518*100</f>
        <v>-60</v>
      </c>
    </row>
    <row r="519" s="58" customFormat="1" ht="15" customHeight="1" spans="1:7">
      <c r="A519" s="167" t="s">
        <v>466</v>
      </c>
      <c r="B519" s="166">
        <v>15</v>
      </c>
      <c r="C519" s="166"/>
      <c r="D519" s="166"/>
      <c r="E519" s="166">
        <v>2</v>
      </c>
      <c r="F519" s="50"/>
      <c r="G519" s="51">
        <f t="shared" si="8"/>
        <v>-86.6666666666667</v>
      </c>
    </row>
    <row r="520" s="58" customFormat="1" ht="15" customHeight="1" spans="1:7">
      <c r="A520" s="167" t="s">
        <v>467</v>
      </c>
      <c r="B520" s="166">
        <v>3</v>
      </c>
      <c r="C520" s="166"/>
      <c r="D520" s="166"/>
      <c r="E520" s="166">
        <v>2</v>
      </c>
      <c r="F520" s="50"/>
      <c r="G520" s="51">
        <f t="shared" si="8"/>
        <v>-33.3333333333333</v>
      </c>
    </row>
    <row r="521" s="58" customFormat="1" ht="15" customHeight="1" spans="1:7">
      <c r="A521" s="167" t="s">
        <v>468</v>
      </c>
      <c r="B521" s="166">
        <v>2</v>
      </c>
      <c r="C521" s="166"/>
      <c r="D521" s="166"/>
      <c r="E521" s="166">
        <v>4</v>
      </c>
      <c r="F521" s="50"/>
      <c r="G521" s="51">
        <f t="shared" si="8"/>
        <v>100</v>
      </c>
    </row>
    <row r="522" s="58" customFormat="1" ht="15" customHeight="1" spans="1:7">
      <c r="A522" s="167" t="s">
        <v>469</v>
      </c>
      <c r="B522" s="166"/>
      <c r="C522" s="95">
        <v>40</v>
      </c>
      <c r="D522" s="166"/>
      <c r="E522" s="166"/>
      <c r="F522" s="50"/>
      <c r="G522" s="51"/>
    </row>
    <row r="523" s="58" customFormat="1" ht="15" customHeight="1" spans="1:7">
      <c r="A523" s="167" t="s">
        <v>470</v>
      </c>
      <c r="B523" s="166">
        <v>40</v>
      </c>
      <c r="C523" s="166"/>
      <c r="D523" s="95">
        <v>255</v>
      </c>
      <c r="E523" s="166">
        <v>235</v>
      </c>
      <c r="F523" s="50">
        <f>E523/D523*100</f>
        <v>92.156862745098</v>
      </c>
      <c r="G523" s="51">
        <f t="shared" si="8"/>
        <v>487.5</v>
      </c>
    </row>
    <row r="524" s="58" customFormat="1" ht="15" customHeight="1" spans="1:7">
      <c r="A524" s="167" t="s">
        <v>471</v>
      </c>
      <c r="B524" s="166"/>
      <c r="C524" s="166"/>
      <c r="D524" s="166"/>
      <c r="E524" s="166">
        <v>235</v>
      </c>
      <c r="F524" s="50"/>
      <c r="G524" s="51"/>
    </row>
    <row r="525" s="58" customFormat="1" ht="15" customHeight="1" spans="1:7">
      <c r="A525" s="167" t="s">
        <v>472</v>
      </c>
      <c r="B525" s="166"/>
      <c r="C525" s="95">
        <v>10000</v>
      </c>
      <c r="D525" s="166"/>
      <c r="E525" s="166"/>
      <c r="F525" s="50"/>
      <c r="G525" s="51"/>
    </row>
    <row r="526" s="58" customFormat="1" ht="15" customHeight="1" spans="1:7">
      <c r="A526" s="167" t="s">
        <v>473</v>
      </c>
      <c r="B526" s="166">
        <v>3592</v>
      </c>
      <c r="C526" s="95">
        <v>63172</v>
      </c>
      <c r="D526" s="95">
        <v>27419</v>
      </c>
      <c r="E526" s="166">
        <v>4493</v>
      </c>
      <c r="F526" s="50">
        <f>E526/D526*100</f>
        <v>16.3864473540246</v>
      </c>
      <c r="G526" s="51">
        <f t="shared" si="8"/>
        <v>25.0835189309577</v>
      </c>
    </row>
    <row r="527" s="58" customFormat="1" ht="15" customHeight="1" spans="1:7">
      <c r="A527" s="167" t="s">
        <v>474</v>
      </c>
      <c r="B527" s="166"/>
      <c r="C527" s="95">
        <v>20000</v>
      </c>
      <c r="D527" s="95"/>
      <c r="E527" s="166"/>
      <c r="F527" s="50"/>
      <c r="G527" s="51"/>
    </row>
    <row r="528" s="58" customFormat="1" ht="15" customHeight="1" spans="1:7">
      <c r="A528" s="167" t="s">
        <v>475</v>
      </c>
      <c r="B528" s="166">
        <v>3592</v>
      </c>
      <c r="C528" s="95">
        <v>43172</v>
      </c>
      <c r="D528" s="95">
        <v>27419</v>
      </c>
      <c r="E528" s="166">
        <v>4493</v>
      </c>
      <c r="F528" s="50">
        <f>E528/D528*100</f>
        <v>16.3864473540246</v>
      </c>
      <c r="G528" s="51">
        <f t="shared" si="8"/>
        <v>25.0835189309577</v>
      </c>
    </row>
    <row r="529" s="58" customFormat="1" ht="15" customHeight="1" spans="1:7">
      <c r="A529" s="167" t="s">
        <v>476</v>
      </c>
      <c r="B529" s="166">
        <v>3592</v>
      </c>
      <c r="C529" s="166"/>
      <c r="D529" s="166"/>
      <c r="E529" s="166">
        <v>4493</v>
      </c>
      <c r="F529" s="50"/>
      <c r="G529" s="51">
        <f t="shared" si="8"/>
        <v>25.0835189309577</v>
      </c>
    </row>
    <row r="530" s="58" customFormat="1" ht="15" customHeight="1" spans="1:7">
      <c r="A530" s="167" t="s">
        <v>477</v>
      </c>
      <c r="B530" s="166">
        <v>82130</v>
      </c>
      <c r="C530" s="95">
        <v>84172</v>
      </c>
      <c r="D530" s="95">
        <v>82409</v>
      </c>
      <c r="E530" s="166">
        <v>82409</v>
      </c>
      <c r="F530" s="50">
        <f>E530/D530*100</f>
        <v>100</v>
      </c>
      <c r="G530" s="51">
        <f t="shared" si="8"/>
        <v>0.339705345184464</v>
      </c>
    </row>
    <row r="531" s="58" customFormat="1" ht="15" customHeight="1" spans="1:7">
      <c r="A531" s="167" t="s">
        <v>478</v>
      </c>
      <c r="B531" s="166">
        <v>82130</v>
      </c>
      <c r="C531" s="95">
        <v>84172</v>
      </c>
      <c r="D531" s="95">
        <v>82409</v>
      </c>
      <c r="E531" s="166">
        <v>82409</v>
      </c>
      <c r="F531" s="50">
        <f>E531/D531*100</f>
        <v>100</v>
      </c>
      <c r="G531" s="51">
        <f t="shared" si="8"/>
        <v>0.339705345184464</v>
      </c>
    </row>
    <row r="532" s="58" customFormat="1" ht="15" customHeight="1" spans="1:7">
      <c r="A532" s="167" t="s">
        <v>479</v>
      </c>
      <c r="B532" s="166">
        <v>81229</v>
      </c>
      <c r="C532" s="166"/>
      <c r="D532" s="166"/>
      <c r="E532" s="166">
        <v>82093</v>
      </c>
      <c r="F532" s="50"/>
      <c r="G532" s="51">
        <f t="shared" si="8"/>
        <v>1.06365953046326</v>
      </c>
    </row>
    <row r="533" s="58" customFormat="1" ht="15" customHeight="1" spans="1:7">
      <c r="A533" s="167" t="s">
        <v>480</v>
      </c>
      <c r="B533" s="166">
        <v>7</v>
      </c>
      <c r="C533" s="166"/>
      <c r="D533" s="166"/>
      <c r="E533" s="166">
        <v>6</v>
      </c>
      <c r="F533" s="50"/>
      <c r="G533" s="51">
        <f t="shared" si="8"/>
        <v>-14.2857142857143</v>
      </c>
    </row>
    <row r="534" s="58" customFormat="1" ht="15" customHeight="1" spans="1:7">
      <c r="A534" s="167" t="s">
        <v>481</v>
      </c>
      <c r="B534" s="166">
        <v>892</v>
      </c>
      <c r="C534" s="166"/>
      <c r="D534" s="166"/>
      <c r="E534" s="166">
        <v>309</v>
      </c>
      <c r="F534" s="50"/>
      <c r="G534" s="51">
        <f t="shared" si="8"/>
        <v>-65.3587443946188</v>
      </c>
    </row>
    <row r="535" s="58" customFormat="1" ht="15" customHeight="1" spans="1:7">
      <c r="A535" s="167" t="s">
        <v>482</v>
      </c>
      <c r="B535" s="166">
        <v>2</v>
      </c>
      <c r="C535" s="166"/>
      <c r="D535" s="166"/>
      <c r="E535" s="166">
        <v>1</v>
      </c>
      <c r="F535" s="50"/>
      <c r="G535" s="51">
        <f t="shared" si="8"/>
        <v>-50</v>
      </c>
    </row>
    <row r="536" s="58" customFormat="1" ht="15" customHeight="1" spans="1:7">
      <c r="A536" s="167" t="s">
        <v>483</v>
      </c>
      <c r="B536" s="166">
        <v>344</v>
      </c>
      <c r="C536" s="95">
        <v>450</v>
      </c>
      <c r="D536" s="95">
        <v>451</v>
      </c>
      <c r="E536" s="166">
        <v>451</v>
      </c>
      <c r="F536" s="50">
        <f>E536/D536*100</f>
        <v>100</v>
      </c>
      <c r="G536" s="51">
        <f t="shared" si="8"/>
        <v>31.1046511627907</v>
      </c>
    </row>
    <row r="537" s="58" customFormat="1" ht="15" customHeight="1" spans="1:7">
      <c r="A537" s="167" t="s">
        <v>484</v>
      </c>
      <c r="B537" s="166">
        <v>344</v>
      </c>
      <c r="C537" s="166"/>
      <c r="D537" s="166"/>
      <c r="E537" s="166">
        <v>451</v>
      </c>
      <c r="F537" s="50"/>
      <c r="G537" s="51">
        <f t="shared" si="8"/>
        <v>31.1046511627907</v>
      </c>
    </row>
    <row r="538" s="58" customFormat="1" ht="15" customHeight="1" spans="1:7">
      <c r="A538" s="167"/>
      <c r="B538" s="166"/>
      <c r="C538" s="166"/>
      <c r="D538" s="166"/>
      <c r="E538" s="166"/>
      <c r="F538" s="53"/>
      <c r="G538" s="72"/>
    </row>
    <row r="539" s="58" customFormat="1" ht="15" customHeight="1" spans="1:7">
      <c r="A539" s="111" t="s">
        <v>485</v>
      </c>
      <c r="B539" s="8">
        <v>355587</v>
      </c>
      <c r="C539" s="8"/>
      <c r="D539" s="8"/>
      <c r="E539" s="109">
        <v>330232</v>
      </c>
      <c r="F539" s="8"/>
      <c r="G539" s="8"/>
    </row>
    <row r="540" s="58" customFormat="1" ht="15" customHeight="1" spans="1:7">
      <c r="A540" s="111" t="s">
        <v>486</v>
      </c>
      <c r="B540" s="8">
        <v>677451</v>
      </c>
      <c r="C540" s="8"/>
      <c r="D540" s="8"/>
      <c r="E540" s="109">
        <v>605826</v>
      </c>
      <c r="F540" s="8"/>
      <c r="G540" s="8"/>
    </row>
    <row r="541" s="58" customFormat="1" ht="15" customHeight="1" spans="1:7">
      <c r="A541" s="111" t="s">
        <v>487</v>
      </c>
      <c r="B541" s="8">
        <v>7000</v>
      </c>
      <c r="C541" s="8"/>
      <c r="D541" s="8"/>
      <c r="E541" s="109">
        <v>36925</v>
      </c>
      <c r="F541" s="8"/>
      <c r="G541" s="8"/>
    </row>
    <row r="542" s="58" customFormat="1" ht="15" customHeight="1" spans="1:7">
      <c r="A542" s="111" t="s">
        <v>488</v>
      </c>
      <c r="B542" s="8">
        <v>269443</v>
      </c>
      <c r="C542" s="8"/>
      <c r="D542" s="8"/>
      <c r="E542" s="109">
        <v>531512</v>
      </c>
      <c r="F542" s="8"/>
      <c r="G542" s="8"/>
    </row>
    <row r="543" s="58" customFormat="1" ht="15" customHeight="1" spans="1:7">
      <c r="A543" s="111" t="s">
        <v>489</v>
      </c>
      <c r="B543" s="8">
        <v>446539</v>
      </c>
      <c r="C543" s="8"/>
      <c r="D543" s="8"/>
      <c r="E543" s="109">
        <v>1228286</v>
      </c>
      <c r="F543" s="8"/>
      <c r="G543" s="8"/>
    </row>
    <row r="544" s="58" customFormat="1" ht="15" customHeight="1" spans="1:7">
      <c r="A544" s="111" t="s">
        <v>490</v>
      </c>
      <c r="B544" s="8">
        <v>56802</v>
      </c>
      <c r="C544" s="8"/>
      <c r="D544" s="8"/>
      <c r="E544" s="109">
        <v>131504</v>
      </c>
      <c r="F544" s="8"/>
      <c r="G544" s="8"/>
    </row>
    <row r="545" spans="1:7">
      <c r="A545" s="168" t="s">
        <v>491</v>
      </c>
      <c r="B545" s="113">
        <f>SUM(B539:B544,B6)</f>
        <v>2617709</v>
      </c>
      <c r="C545" s="114"/>
      <c r="D545" s="114"/>
      <c r="E545" s="113">
        <f>SUM(E539:E544,E6)</f>
        <v>3392254</v>
      </c>
      <c r="F545" s="114"/>
      <c r="G545" s="114"/>
    </row>
    <row r="546" spans="5:5">
      <c r="E546" s="169">
        <f>E545-'1'!E37</f>
        <v>0</v>
      </c>
    </row>
  </sheetData>
  <mergeCells count="8">
    <mergeCell ref="A2:G2"/>
    <mergeCell ref="F3:G3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314583333333333" bottom="0.354166666666667" header="0.314583333333333" footer="0.118055555555556"/>
  <pageSetup paperSize="9" scale="95" orientation="landscape" horizontalDpi="600"/>
  <headerFooter alignWithMargins="0">
    <oddFooter>&amp;C&amp;P+1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4.25" outlineLevelCol="1"/>
  <cols>
    <col min="1" max="1" width="68.875" style="159" customWidth="1"/>
    <col min="2" max="2" width="35.375" style="159" customWidth="1"/>
    <col min="3" max="16384" width="9" style="159"/>
  </cols>
  <sheetData>
    <row r="1" spans="1:1">
      <c r="A1" s="34" t="s">
        <v>492</v>
      </c>
    </row>
    <row r="2" ht="22.5" spans="1:2">
      <c r="A2" s="160" t="s">
        <v>493</v>
      </c>
      <c r="B2" s="160"/>
    </row>
    <row r="3" spans="2:2">
      <c r="B3" s="161" t="s">
        <v>6</v>
      </c>
    </row>
    <row r="4" ht="32" customHeight="1" spans="1:2">
      <c r="A4" s="5" t="s">
        <v>494</v>
      </c>
      <c r="B4" s="5" t="s">
        <v>495</v>
      </c>
    </row>
    <row r="5" spans="1:2">
      <c r="A5" s="162" t="s">
        <v>48</v>
      </c>
      <c r="B5" s="95">
        <v>131504</v>
      </c>
    </row>
    <row r="6" spans="1:2">
      <c r="A6" s="163" t="s">
        <v>49</v>
      </c>
      <c r="B6" s="95">
        <v>2552</v>
      </c>
    </row>
    <row r="7" spans="1:2">
      <c r="A7" s="163" t="s">
        <v>60</v>
      </c>
      <c r="B7" s="95">
        <v>1115</v>
      </c>
    </row>
    <row r="8" spans="1:2">
      <c r="A8" s="163" t="s">
        <v>81</v>
      </c>
      <c r="B8" s="95">
        <v>16</v>
      </c>
    </row>
    <row r="9" spans="1:2">
      <c r="A9" s="163" t="s">
        <v>98</v>
      </c>
      <c r="B9" s="95">
        <v>549</v>
      </c>
    </row>
    <row r="10" spans="1:2">
      <c r="A10" s="163" t="s">
        <v>103</v>
      </c>
      <c r="B10" s="95">
        <v>390</v>
      </c>
    </row>
    <row r="11" spans="1:2">
      <c r="A11" s="163" t="s">
        <v>107</v>
      </c>
      <c r="B11" s="95">
        <v>482</v>
      </c>
    </row>
    <row r="12" spans="1:2">
      <c r="A12" s="163" t="s">
        <v>117</v>
      </c>
      <c r="B12" s="95">
        <v>73</v>
      </c>
    </row>
    <row r="13" spans="1:2">
      <c r="A13" s="163" t="s">
        <v>118</v>
      </c>
      <c r="B13" s="95">
        <v>73</v>
      </c>
    </row>
    <row r="14" spans="1:2">
      <c r="A14" s="163" t="s">
        <v>126</v>
      </c>
      <c r="B14" s="95">
        <v>3465</v>
      </c>
    </row>
    <row r="15" spans="1:2">
      <c r="A15" s="163" t="s">
        <v>496</v>
      </c>
      <c r="B15" s="95">
        <v>570</v>
      </c>
    </row>
    <row r="16" spans="1:2">
      <c r="A16" s="163" t="s">
        <v>130</v>
      </c>
      <c r="B16" s="95">
        <v>2751</v>
      </c>
    </row>
    <row r="17" spans="1:2">
      <c r="A17" s="163" t="s">
        <v>138</v>
      </c>
      <c r="B17" s="95">
        <v>27</v>
      </c>
    </row>
    <row r="18" spans="1:2">
      <c r="A18" s="163" t="s">
        <v>140</v>
      </c>
      <c r="B18" s="95">
        <v>59</v>
      </c>
    </row>
    <row r="19" spans="1:2">
      <c r="A19" s="163" t="s">
        <v>150</v>
      </c>
      <c r="B19" s="95">
        <v>58</v>
      </c>
    </row>
    <row r="20" spans="1:2">
      <c r="A20" s="163" t="s">
        <v>157</v>
      </c>
      <c r="B20" s="95">
        <v>3590</v>
      </c>
    </row>
    <row r="21" spans="1:2">
      <c r="A21" s="163" t="s">
        <v>160</v>
      </c>
      <c r="B21" s="95">
        <v>1009</v>
      </c>
    </row>
    <row r="22" spans="1:2">
      <c r="A22" s="163" t="s">
        <v>167</v>
      </c>
      <c r="B22" s="95">
        <v>1797</v>
      </c>
    </row>
    <row r="23" spans="1:2">
      <c r="A23" s="163" t="s">
        <v>182</v>
      </c>
      <c r="B23" s="95">
        <v>784</v>
      </c>
    </row>
    <row r="24" spans="1:2">
      <c r="A24" s="163" t="s">
        <v>188</v>
      </c>
      <c r="B24" s="95">
        <v>209</v>
      </c>
    </row>
    <row r="25" spans="1:2">
      <c r="A25" s="163" t="s">
        <v>190</v>
      </c>
      <c r="B25" s="95">
        <v>209</v>
      </c>
    </row>
    <row r="26" spans="1:2">
      <c r="A26" s="163" t="s">
        <v>204</v>
      </c>
      <c r="B26" s="95">
        <v>937</v>
      </c>
    </row>
    <row r="27" spans="1:2">
      <c r="A27" s="163" t="s">
        <v>205</v>
      </c>
      <c r="B27" s="95">
        <v>184</v>
      </c>
    </row>
    <row r="28" spans="1:2">
      <c r="A28" s="163" t="s">
        <v>216</v>
      </c>
      <c r="B28" s="95">
        <v>84</v>
      </c>
    </row>
    <row r="29" spans="1:2">
      <c r="A29" s="164" t="s">
        <v>221</v>
      </c>
      <c r="B29" s="95">
        <v>473</v>
      </c>
    </row>
    <row r="30" spans="1:2">
      <c r="A30" s="163" t="s">
        <v>497</v>
      </c>
      <c r="B30" s="95">
        <v>196</v>
      </c>
    </row>
    <row r="31" spans="1:2">
      <c r="A31" s="163" t="s">
        <v>228</v>
      </c>
      <c r="B31" s="95">
        <v>2520</v>
      </c>
    </row>
    <row r="32" spans="1:2">
      <c r="A32" s="163" t="s">
        <v>229</v>
      </c>
      <c r="B32" s="95">
        <v>57</v>
      </c>
    </row>
    <row r="33" spans="1:2">
      <c r="A33" s="163" t="s">
        <v>259</v>
      </c>
      <c r="B33" s="95">
        <v>134</v>
      </c>
    </row>
    <row r="34" spans="1:2">
      <c r="A34" s="163" t="s">
        <v>264</v>
      </c>
      <c r="B34" s="95">
        <v>2034</v>
      </c>
    </row>
    <row r="35" spans="1:2">
      <c r="A35" s="163" t="s">
        <v>274</v>
      </c>
      <c r="B35" s="95">
        <v>39</v>
      </c>
    </row>
    <row r="36" spans="1:2">
      <c r="A36" s="163" t="s">
        <v>498</v>
      </c>
      <c r="B36" s="95">
        <v>256</v>
      </c>
    </row>
    <row r="37" spans="1:2">
      <c r="A37" s="163" t="s">
        <v>294</v>
      </c>
      <c r="B37" s="95">
        <v>8710</v>
      </c>
    </row>
    <row r="38" spans="1:2">
      <c r="A38" s="163" t="s">
        <v>297</v>
      </c>
      <c r="B38" s="95">
        <v>4528</v>
      </c>
    </row>
    <row r="39" spans="1:2">
      <c r="A39" s="163" t="s">
        <v>303</v>
      </c>
      <c r="B39" s="95">
        <v>172</v>
      </c>
    </row>
    <row r="40" spans="1:2">
      <c r="A40" s="163" t="s">
        <v>305</v>
      </c>
      <c r="B40" s="95">
        <v>1529</v>
      </c>
    </row>
    <row r="41" spans="1:2">
      <c r="A41" s="163" t="s">
        <v>318</v>
      </c>
      <c r="B41" s="95">
        <v>93</v>
      </c>
    </row>
    <row r="42" spans="1:2">
      <c r="A42" s="163" t="s">
        <v>325</v>
      </c>
      <c r="B42" s="95">
        <v>2163</v>
      </c>
    </row>
    <row r="43" spans="1:2">
      <c r="A43" s="163" t="s">
        <v>331</v>
      </c>
      <c r="B43" s="95">
        <v>225</v>
      </c>
    </row>
    <row r="44" spans="1:2">
      <c r="A44" s="163" t="s">
        <v>335</v>
      </c>
      <c r="B44" s="95">
        <v>5191</v>
      </c>
    </row>
    <row r="45" spans="1:2">
      <c r="A45" s="163" t="s">
        <v>338</v>
      </c>
      <c r="B45" s="95">
        <v>216</v>
      </c>
    </row>
    <row r="46" spans="1:2">
      <c r="A46" s="163" t="s">
        <v>340</v>
      </c>
      <c r="B46" s="95">
        <v>2831</v>
      </c>
    </row>
    <row r="47" spans="1:2">
      <c r="A47" s="163" t="s">
        <v>499</v>
      </c>
      <c r="B47" s="95">
        <v>2144</v>
      </c>
    </row>
    <row r="48" spans="1:2">
      <c r="A48" s="163" t="s">
        <v>353</v>
      </c>
      <c r="B48" s="95">
        <v>2814</v>
      </c>
    </row>
    <row r="49" spans="1:2">
      <c r="A49" s="163" t="s">
        <v>354</v>
      </c>
      <c r="B49" s="95">
        <v>388</v>
      </c>
    </row>
    <row r="50" spans="1:2">
      <c r="A50" s="163" t="s">
        <v>356</v>
      </c>
      <c r="B50" s="95">
        <v>2426</v>
      </c>
    </row>
    <row r="51" spans="1:2">
      <c r="A51" s="163" t="s">
        <v>361</v>
      </c>
      <c r="B51" s="95">
        <v>9228</v>
      </c>
    </row>
    <row r="52" spans="1:2">
      <c r="A52" s="163" t="s">
        <v>362</v>
      </c>
      <c r="B52" s="95">
        <v>2862</v>
      </c>
    </row>
    <row r="53" spans="1:2">
      <c r="A53" s="163" t="s">
        <v>375</v>
      </c>
      <c r="B53" s="95">
        <v>2501</v>
      </c>
    </row>
    <row r="54" spans="1:2">
      <c r="A54" s="163" t="s">
        <v>387</v>
      </c>
      <c r="B54" s="95">
        <v>743</v>
      </c>
    </row>
    <row r="55" spans="1:2">
      <c r="A55" s="163" t="s">
        <v>402</v>
      </c>
      <c r="B55" s="95">
        <v>3122</v>
      </c>
    </row>
    <row r="56" spans="1:2">
      <c r="A56" s="163" t="s">
        <v>408</v>
      </c>
      <c r="B56" s="95">
        <v>55934</v>
      </c>
    </row>
    <row r="57" spans="1:2">
      <c r="A57" s="163" t="s">
        <v>409</v>
      </c>
      <c r="B57" s="95">
        <v>53244</v>
      </c>
    </row>
    <row r="58" spans="1:2">
      <c r="A58" s="163" t="s">
        <v>419</v>
      </c>
      <c r="B58" s="95">
        <v>2690</v>
      </c>
    </row>
    <row r="59" spans="1:2">
      <c r="A59" s="163" t="s">
        <v>420</v>
      </c>
      <c r="B59" s="95">
        <v>4908</v>
      </c>
    </row>
    <row r="60" spans="1:2">
      <c r="A60" s="163" t="s">
        <v>421</v>
      </c>
      <c r="B60" s="95">
        <v>41</v>
      </c>
    </row>
    <row r="61" spans="1:2">
      <c r="A61" s="163" t="s">
        <v>500</v>
      </c>
      <c r="B61" s="95">
        <v>4867</v>
      </c>
    </row>
    <row r="62" spans="1:2">
      <c r="A62" s="163" t="s">
        <v>429</v>
      </c>
      <c r="B62" s="95">
        <v>1850</v>
      </c>
    </row>
    <row r="63" spans="1:2">
      <c r="A63" s="163" t="s">
        <v>430</v>
      </c>
      <c r="B63" s="95">
        <v>900</v>
      </c>
    </row>
    <row r="64" spans="1:2">
      <c r="A64" s="163" t="s">
        <v>432</v>
      </c>
      <c r="B64" s="95">
        <v>950</v>
      </c>
    </row>
    <row r="65" spans="1:2">
      <c r="A65" s="163" t="s">
        <v>438</v>
      </c>
      <c r="B65" s="95">
        <v>3182</v>
      </c>
    </row>
    <row r="66" spans="1:2">
      <c r="A66" s="163" t="s">
        <v>439</v>
      </c>
      <c r="B66" s="95">
        <v>3098</v>
      </c>
    </row>
    <row r="67" spans="1:2">
      <c r="A67" s="163" t="s">
        <v>444</v>
      </c>
      <c r="B67" s="95">
        <v>84</v>
      </c>
    </row>
    <row r="68" spans="1:2">
      <c r="A68" s="163" t="s">
        <v>447</v>
      </c>
      <c r="B68" s="95">
        <v>177</v>
      </c>
    </row>
    <row r="69" spans="1:2">
      <c r="A69" s="163" t="s">
        <v>451</v>
      </c>
      <c r="B69" s="95">
        <v>177</v>
      </c>
    </row>
    <row r="70" spans="1:2">
      <c r="A70" s="163" t="s">
        <v>453</v>
      </c>
      <c r="B70" s="95">
        <v>1819</v>
      </c>
    </row>
    <row r="71" spans="1:2">
      <c r="A71" s="163" t="s">
        <v>454</v>
      </c>
      <c r="B71" s="95">
        <v>1819</v>
      </c>
    </row>
    <row r="72" spans="1:2">
      <c r="A72" s="163" t="s">
        <v>457</v>
      </c>
      <c r="B72" s="95">
        <v>1419</v>
      </c>
    </row>
    <row r="73" spans="1:2">
      <c r="A73" s="163" t="s">
        <v>458</v>
      </c>
      <c r="B73" s="95">
        <v>171</v>
      </c>
    </row>
    <row r="74" spans="1:2">
      <c r="A74" s="163" t="s">
        <v>464</v>
      </c>
      <c r="B74" s="95">
        <v>1228</v>
      </c>
    </row>
    <row r="75" spans="1:2">
      <c r="A75" s="163" t="s">
        <v>501</v>
      </c>
      <c r="B75" s="95">
        <v>20</v>
      </c>
    </row>
    <row r="76" spans="1:2">
      <c r="A76" s="163" t="s">
        <v>473</v>
      </c>
      <c r="B76" s="95">
        <v>22926</v>
      </c>
    </row>
    <row r="77" spans="1:2">
      <c r="A77" s="163" t="s">
        <v>475</v>
      </c>
      <c r="B77" s="95">
        <v>22926</v>
      </c>
    </row>
  </sheetData>
  <mergeCells count="1">
    <mergeCell ref="A2:B2"/>
  </mergeCells>
  <printOptions horizontalCentered="1"/>
  <pageMargins left="0" right="0" top="0.472222222222222" bottom="0.590277777777778" header="0.5" footer="0.275"/>
  <pageSetup paperSize="9" orientation="landscape" horizontalDpi="600"/>
  <headerFooter>
    <oddFooter>&amp;C&amp;P+19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workbookViewId="0">
      <selection activeCell="I11" sqref="I11"/>
    </sheetView>
  </sheetViews>
  <sheetFormatPr defaultColWidth="9" defaultRowHeight="13.5" outlineLevelCol="1"/>
  <cols>
    <col min="1" max="1" width="76.575" style="16" customWidth="1"/>
    <col min="2" max="2" width="30.5" style="154" customWidth="1"/>
    <col min="3" max="16384" width="9" style="30"/>
  </cols>
  <sheetData>
    <row r="1" spans="1:1">
      <c r="A1" s="16" t="s">
        <v>502</v>
      </c>
    </row>
    <row r="2" ht="22.5" spans="1:2">
      <c r="A2" s="155" t="s">
        <v>503</v>
      </c>
      <c r="B2" s="155"/>
    </row>
    <row r="3" spans="2:2">
      <c r="B3" s="154" t="s">
        <v>6</v>
      </c>
    </row>
    <row r="4" ht="30" customHeight="1" spans="1:2">
      <c r="A4" s="5" t="s">
        <v>494</v>
      </c>
      <c r="B4" s="156" t="s">
        <v>495</v>
      </c>
    </row>
    <row r="5" spans="1:2">
      <c r="A5" s="21" t="s">
        <v>504</v>
      </c>
      <c r="B5" s="23">
        <v>45362</v>
      </c>
    </row>
    <row r="6" spans="1:2">
      <c r="A6" s="21" t="s">
        <v>505</v>
      </c>
      <c r="B6" s="23">
        <v>569</v>
      </c>
    </row>
    <row r="7" spans="1:2">
      <c r="A7" s="21" t="s">
        <v>506</v>
      </c>
      <c r="B7" s="23">
        <v>199</v>
      </c>
    </row>
    <row r="8" spans="1:2">
      <c r="A8" s="21" t="s">
        <v>507</v>
      </c>
      <c r="B8" s="23">
        <v>7</v>
      </c>
    </row>
    <row r="9" spans="1:2">
      <c r="A9" s="21" t="s">
        <v>508</v>
      </c>
      <c r="B9" s="23">
        <v>363</v>
      </c>
    </row>
    <row r="10" spans="1:2">
      <c r="A10" s="21" t="s">
        <v>509</v>
      </c>
      <c r="B10" s="23">
        <v>20</v>
      </c>
    </row>
    <row r="11" spans="1:2">
      <c r="A11" s="21" t="s">
        <v>510</v>
      </c>
      <c r="B11" s="23">
        <v>20</v>
      </c>
    </row>
    <row r="12" spans="1:2">
      <c r="A12" s="21" t="s">
        <v>511</v>
      </c>
      <c r="B12" s="23">
        <v>244</v>
      </c>
    </row>
    <row r="13" spans="1:2">
      <c r="A13" s="21" t="s">
        <v>512</v>
      </c>
      <c r="B13" s="23">
        <v>57</v>
      </c>
    </row>
    <row r="14" spans="1:2">
      <c r="A14" s="21" t="s">
        <v>513</v>
      </c>
      <c r="B14" s="23">
        <v>154</v>
      </c>
    </row>
    <row r="15" spans="1:2">
      <c r="A15" s="21" t="s">
        <v>514</v>
      </c>
      <c r="B15" s="23">
        <v>33</v>
      </c>
    </row>
    <row r="16" spans="1:2">
      <c r="A16" s="21" t="s">
        <v>515</v>
      </c>
      <c r="B16" s="23">
        <v>194</v>
      </c>
    </row>
    <row r="17" spans="1:2">
      <c r="A17" s="21" t="s">
        <v>516</v>
      </c>
      <c r="B17" s="23">
        <v>181</v>
      </c>
    </row>
    <row r="18" spans="1:2">
      <c r="A18" s="21" t="s">
        <v>517</v>
      </c>
      <c r="B18" s="23">
        <v>13</v>
      </c>
    </row>
    <row r="19" spans="1:2">
      <c r="A19" s="21" t="s">
        <v>518</v>
      </c>
      <c r="B19" s="23">
        <v>5139</v>
      </c>
    </row>
    <row r="20" spans="1:2">
      <c r="A20" s="21" t="s">
        <v>519</v>
      </c>
      <c r="B20" s="23">
        <v>4485</v>
      </c>
    </row>
    <row r="21" spans="1:2">
      <c r="A21" s="21" t="s">
        <v>520</v>
      </c>
      <c r="B21" s="23">
        <v>18</v>
      </c>
    </row>
    <row r="22" spans="1:2">
      <c r="A22" s="21" t="s">
        <v>521</v>
      </c>
      <c r="B22" s="23">
        <v>167</v>
      </c>
    </row>
    <row r="23" spans="1:2">
      <c r="A23" s="21" t="s">
        <v>522</v>
      </c>
      <c r="B23" s="23">
        <v>455</v>
      </c>
    </row>
    <row r="24" spans="1:2">
      <c r="A24" s="21" t="s">
        <v>523</v>
      </c>
      <c r="B24" s="23">
        <v>14</v>
      </c>
    </row>
    <row r="25" spans="1:2">
      <c r="A25" s="21" t="s">
        <v>524</v>
      </c>
      <c r="B25" s="23">
        <v>398</v>
      </c>
    </row>
    <row r="26" spans="1:2">
      <c r="A26" s="21" t="s">
        <v>525</v>
      </c>
      <c r="B26" s="23">
        <v>276</v>
      </c>
    </row>
    <row r="27" spans="1:2">
      <c r="A27" s="21" t="s">
        <v>526</v>
      </c>
      <c r="B27" s="23">
        <v>36</v>
      </c>
    </row>
    <row r="28" spans="1:2">
      <c r="A28" s="21" t="s">
        <v>527</v>
      </c>
      <c r="B28" s="23">
        <v>86</v>
      </c>
    </row>
    <row r="29" spans="1:2">
      <c r="A29" s="21" t="s">
        <v>528</v>
      </c>
      <c r="B29" s="23">
        <v>1663</v>
      </c>
    </row>
    <row r="30" spans="1:2">
      <c r="A30" s="21" t="s">
        <v>529</v>
      </c>
      <c r="B30" s="23">
        <v>1663</v>
      </c>
    </row>
    <row r="31" spans="1:2">
      <c r="A31" s="21" t="s">
        <v>530</v>
      </c>
      <c r="B31" s="23">
        <v>684</v>
      </c>
    </row>
    <row r="32" spans="1:2">
      <c r="A32" s="21" t="s">
        <v>531</v>
      </c>
      <c r="B32" s="23">
        <v>684</v>
      </c>
    </row>
    <row r="33" spans="1:2">
      <c r="A33" s="21" t="s">
        <v>532</v>
      </c>
      <c r="B33" s="23">
        <v>10016</v>
      </c>
    </row>
    <row r="34" spans="1:2">
      <c r="A34" s="21" t="s">
        <v>533</v>
      </c>
      <c r="B34" s="23">
        <v>1001</v>
      </c>
    </row>
    <row r="35" spans="1:2">
      <c r="A35" s="21" t="s">
        <v>534</v>
      </c>
      <c r="B35" s="23">
        <v>40</v>
      </c>
    </row>
    <row r="36" spans="1:2">
      <c r="A36" s="21" t="s">
        <v>535</v>
      </c>
      <c r="B36" s="23">
        <v>-37</v>
      </c>
    </row>
    <row r="37" spans="1:2">
      <c r="A37" s="21" t="s">
        <v>536</v>
      </c>
      <c r="B37" s="23">
        <v>8341</v>
      </c>
    </row>
    <row r="38" spans="1:2">
      <c r="A38" s="21" t="s">
        <v>537</v>
      </c>
      <c r="B38" s="23">
        <v>671</v>
      </c>
    </row>
    <row r="39" spans="1:2">
      <c r="A39" s="21" t="s">
        <v>538</v>
      </c>
      <c r="B39" s="23">
        <v>191</v>
      </c>
    </row>
    <row r="40" spans="1:2">
      <c r="A40" s="21" t="s">
        <v>539</v>
      </c>
      <c r="B40" s="23">
        <v>191</v>
      </c>
    </row>
    <row r="41" spans="1:2">
      <c r="A41" s="21" t="s">
        <v>540</v>
      </c>
      <c r="B41" s="23">
        <v>1526</v>
      </c>
    </row>
    <row r="42" spans="1:2">
      <c r="A42" s="21" t="s">
        <v>541</v>
      </c>
      <c r="B42" s="23">
        <v>464</v>
      </c>
    </row>
    <row r="43" spans="1:2">
      <c r="A43" s="21" t="s">
        <v>542</v>
      </c>
      <c r="B43" s="23">
        <v>1062</v>
      </c>
    </row>
    <row r="44" spans="1:2">
      <c r="A44" s="21" t="s">
        <v>543</v>
      </c>
      <c r="B44" s="23">
        <v>24600</v>
      </c>
    </row>
    <row r="45" spans="1:2">
      <c r="A45" s="21" t="s">
        <v>544</v>
      </c>
      <c r="B45" s="23">
        <v>24600</v>
      </c>
    </row>
    <row r="46" spans="1:2">
      <c r="A46" s="21" t="s">
        <v>545</v>
      </c>
      <c r="B46" s="23">
        <v>118</v>
      </c>
    </row>
    <row r="47" spans="1:2">
      <c r="A47" s="21" t="s">
        <v>546</v>
      </c>
      <c r="B47" s="23">
        <v>118</v>
      </c>
    </row>
    <row r="48" spans="1:2">
      <c r="A48" s="21" t="s">
        <v>547</v>
      </c>
      <c r="B48" s="23">
        <v>110893</v>
      </c>
    </row>
    <row r="49" spans="1:2">
      <c r="A49" s="26" t="s">
        <v>548</v>
      </c>
      <c r="B49" s="157">
        <v>3224</v>
      </c>
    </row>
    <row r="50" spans="1:2">
      <c r="A50" s="26" t="s">
        <v>549</v>
      </c>
      <c r="B50" s="157">
        <v>4520</v>
      </c>
    </row>
    <row r="51" spans="1:2">
      <c r="A51" s="26" t="s">
        <v>550</v>
      </c>
      <c r="B51" s="157">
        <v>77067</v>
      </c>
    </row>
    <row r="52" spans="1:2">
      <c r="A52" s="26" t="s">
        <v>551</v>
      </c>
      <c r="B52" s="157">
        <v>370</v>
      </c>
    </row>
    <row r="53" spans="1:2">
      <c r="A53" s="26" t="s">
        <v>552</v>
      </c>
      <c r="B53" s="157">
        <v>10314</v>
      </c>
    </row>
    <row r="54" spans="1:2">
      <c r="A54" s="26" t="s">
        <v>553</v>
      </c>
      <c r="B54" s="157">
        <v>2921</v>
      </c>
    </row>
    <row r="55" spans="1:2">
      <c r="A55" s="26" t="s">
        <v>554</v>
      </c>
      <c r="B55" s="157">
        <v>5985</v>
      </c>
    </row>
    <row r="56" spans="1:2">
      <c r="A56" s="26" t="s">
        <v>555</v>
      </c>
      <c r="B56" s="157">
        <v>2562</v>
      </c>
    </row>
    <row r="57" spans="1:2">
      <c r="A57" s="26" t="s">
        <v>556</v>
      </c>
      <c r="B57" s="157">
        <v>1582</v>
      </c>
    </row>
    <row r="58" spans="1:2">
      <c r="A58" s="26" t="s">
        <v>557</v>
      </c>
      <c r="B58" s="157">
        <v>1</v>
      </c>
    </row>
    <row r="59" spans="1:2">
      <c r="A59" s="26" t="s">
        <v>558</v>
      </c>
      <c r="B59" s="157">
        <v>2300</v>
      </c>
    </row>
    <row r="60" spans="1:2">
      <c r="A60" s="26" t="s">
        <v>559</v>
      </c>
      <c r="B60" s="157">
        <v>47</v>
      </c>
    </row>
    <row r="1048463" ht="14.25" spans="1:2">
      <c r="A1048463" s="1"/>
      <c r="B1048463" s="158"/>
    </row>
    <row r="1048464" ht="14.25" spans="1:2">
      <c r="A1048464" s="1"/>
      <c r="B1048464" s="158"/>
    </row>
    <row r="1048465" ht="14.25" spans="1:2">
      <c r="A1048465" s="1"/>
      <c r="B1048465" s="158"/>
    </row>
    <row r="1048466" ht="14.25" spans="1:2">
      <c r="A1048466" s="1"/>
      <c r="B1048466" s="158"/>
    </row>
    <row r="1048467" ht="14.25" spans="1:2">
      <c r="A1048467" s="1"/>
      <c r="B1048467" s="158"/>
    </row>
    <row r="1048468" ht="14.25" spans="1:2">
      <c r="A1048468" s="1"/>
      <c r="B1048468" s="158"/>
    </row>
    <row r="1048469" ht="14.25" spans="1:2">
      <c r="A1048469" s="1"/>
      <c r="B1048469" s="158"/>
    </row>
    <row r="1048470" ht="14.25" spans="1:2">
      <c r="A1048470" s="1"/>
      <c r="B1048470" s="158"/>
    </row>
    <row r="1048471" ht="14.25" spans="1:2">
      <c r="A1048471" s="1"/>
      <c r="B1048471" s="158"/>
    </row>
    <row r="1048472" ht="14.25" spans="1:2">
      <c r="A1048472" s="1"/>
      <c r="B1048472" s="158"/>
    </row>
    <row r="1048473" ht="14.25" spans="1:2">
      <c r="A1048473" s="1"/>
      <c r="B1048473" s="158"/>
    </row>
    <row r="1048474" ht="14.25" spans="1:2">
      <c r="A1048474" s="1"/>
      <c r="B1048474" s="158"/>
    </row>
    <row r="1048475" ht="14.25" spans="1:2">
      <c r="A1048475" s="1"/>
      <c r="B1048475" s="158"/>
    </row>
    <row r="1048476" ht="14.25" spans="1:2">
      <c r="A1048476" s="1"/>
      <c r="B1048476" s="158"/>
    </row>
    <row r="1048477" ht="14.25" spans="1:2">
      <c r="A1048477" s="1"/>
      <c r="B1048477" s="158"/>
    </row>
    <row r="1048478" ht="14.25" spans="1:2">
      <c r="A1048478" s="1"/>
      <c r="B1048478" s="158"/>
    </row>
    <row r="1048479" ht="14.25" spans="1:2">
      <c r="A1048479" s="1"/>
      <c r="B1048479" s="158"/>
    </row>
    <row r="1048480" ht="14.25" spans="1:2">
      <c r="A1048480" s="1"/>
      <c r="B1048480" s="158"/>
    </row>
    <row r="1048481" ht="14.25" spans="1:2">
      <c r="A1048481" s="1"/>
      <c r="B1048481" s="158"/>
    </row>
    <row r="1048482" ht="14.25" spans="1:2">
      <c r="A1048482" s="1"/>
      <c r="B1048482" s="158"/>
    </row>
    <row r="1048483" ht="14.25" spans="1:2">
      <c r="A1048483" s="1"/>
      <c r="B1048483" s="158"/>
    </row>
    <row r="1048484" ht="14.25" spans="1:2">
      <c r="A1048484" s="1"/>
      <c r="B1048484" s="158"/>
    </row>
    <row r="1048485" ht="14.25" spans="1:2">
      <c r="A1048485" s="1"/>
      <c r="B1048485" s="158"/>
    </row>
    <row r="1048486" ht="14.25" spans="1:2">
      <c r="A1048486" s="1"/>
      <c r="B1048486" s="158"/>
    </row>
    <row r="1048487" ht="14.25" spans="1:2">
      <c r="A1048487" s="1"/>
      <c r="B1048487" s="158"/>
    </row>
    <row r="1048488" ht="14.25" spans="1:2">
      <c r="A1048488" s="1"/>
      <c r="B1048488" s="158"/>
    </row>
    <row r="1048489" ht="14.25" spans="1:2">
      <c r="A1048489" s="1"/>
      <c r="B1048489" s="158"/>
    </row>
    <row r="1048490" ht="14.25" spans="1:2">
      <c r="A1048490" s="1"/>
      <c r="B1048490" s="158"/>
    </row>
    <row r="1048491" ht="14.25" spans="1:2">
      <c r="A1048491" s="1"/>
      <c r="B1048491" s="158"/>
    </row>
    <row r="1048492" ht="14.25" spans="1:2">
      <c r="A1048492" s="1"/>
      <c r="B1048492" s="158"/>
    </row>
    <row r="1048493" ht="14.25" spans="1:2">
      <c r="A1048493" s="1"/>
      <c r="B1048493" s="158"/>
    </row>
    <row r="1048494" ht="14.25" spans="1:2">
      <c r="A1048494" s="1"/>
      <c r="B1048494" s="158"/>
    </row>
    <row r="1048495" ht="14.25" spans="1:2">
      <c r="A1048495" s="1"/>
      <c r="B1048495" s="158"/>
    </row>
    <row r="1048496" ht="14.25" spans="1:2">
      <c r="A1048496" s="1"/>
      <c r="B1048496" s="158"/>
    </row>
    <row r="1048497" ht="14.25" spans="1:2">
      <c r="A1048497" s="1"/>
      <c r="B1048497" s="158"/>
    </row>
    <row r="1048498" ht="14.25" spans="1:2">
      <c r="A1048498" s="1"/>
      <c r="B1048498" s="158"/>
    </row>
    <row r="1048499" ht="14.25" spans="1:2">
      <c r="A1048499" s="1"/>
      <c r="B1048499" s="158"/>
    </row>
    <row r="1048500" ht="14.25" spans="1:2">
      <c r="A1048500" s="1"/>
      <c r="B1048500" s="158"/>
    </row>
    <row r="1048501" ht="14.25" spans="1:2">
      <c r="A1048501" s="1"/>
      <c r="B1048501" s="158"/>
    </row>
    <row r="1048502" ht="14.25" spans="1:2">
      <c r="A1048502" s="1"/>
      <c r="B1048502" s="158"/>
    </row>
    <row r="1048503" ht="14.25" spans="1:2">
      <c r="A1048503" s="1"/>
      <c r="B1048503" s="158"/>
    </row>
    <row r="1048504" ht="14.25" spans="1:2">
      <c r="A1048504" s="1"/>
      <c r="B1048504" s="158"/>
    </row>
    <row r="1048505" ht="14.25" spans="1:2">
      <c r="A1048505" s="1"/>
      <c r="B1048505" s="158"/>
    </row>
    <row r="1048506" ht="14.25" spans="1:2">
      <c r="A1048506" s="1"/>
      <c r="B1048506" s="158"/>
    </row>
    <row r="1048507" ht="14.25" spans="1:2">
      <c r="A1048507" s="1"/>
      <c r="B1048507" s="158"/>
    </row>
    <row r="1048508" ht="14.25" spans="1:2">
      <c r="A1048508" s="1"/>
      <c r="B1048508" s="158"/>
    </row>
    <row r="1048509" ht="14.25" spans="1:2">
      <c r="A1048509" s="1"/>
      <c r="B1048509" s="158"/>
    </row>
    <row r="1048510" ht="14.25" spans="1:2">
      <c r="A1048510" s="1"/>
      <c r="B1048510" s="158"/>
    </row>
    <row r="1048511" ht="14.25" spans="1:2">
      <c r="A1048511" s="1"/>
      <c r="B1048511" s="158"/>
    </row>
    <row r="1048512" ht="14.25" spans="1:2">
      <c r="A1048512" s="1"/>
      <c r="B1048512" s="158"/>
    </row>
    <row r="1048513" ht="14.25" spans="1:2">
      <c r="A1048513" s="1"/>
      <c r="B1048513" s="158"/>
    </row>
    <row r="1048514" ht="14.25" spans="1:2">
      <c r="A1048514" s="1"/>
      <c r="B1048514" s="158"/>
    </row>
    <row r="1048515" ht="14.25" spans="1:2">
      <c r="A1048515" s="1"/>
      <c r="B1048515" s="158"/>
    </row>
    <row r="1048516" ht="14.25" spans="1:2">
      <c r="A1048516" s="1"/>
      <c r="B1048516" s="158"/>
    </row>
    <row r="1048517" ht="14.25" spans="1:2">
      <c r="A1048517" s="1"/>
      <c r="B1048517" s="158"/>
    </row>
    <row r="1048518" ht="14.25" spans="1:2">
      <c r="A1048518" s="1"/>
      <c r="B1048518" s="158"/>
    </row>
    <row r="1048519" ht="14.25" spans="1:2">
      <c r="A1048519" s="1"/>
      <c r="B1048519" s="158"/>
    </row>
    <row r="1048520" ht="14.25" spans="1:2">
      <c r="A1048520" s="1"/>
      <c r="B1048520" s="158"/>
    </row>
    <row r="1048521" ht="14.25" spans="1:2">
      <c r="A1048521" s="1"/>
      <c r="B1048521" s="158"/>
    </row>
    <row r="1048522" ht="14.25" spans="1:2">
      <c r="A1048522" s="1"/>
      <c r="B1048522" s="158"/>
    </row>
    <row r="1048523" ht="14.25" spans="1:2">
      <c r="A1048523" s="1"/>
      <c r="B1048523" s="158"/>
    </row>
    <row r="1048524" ht="14.25" spans="1:2">
      <c r="A1048524" s="1"/>
      <c r="B1048524" s="158"/>
    </row>
    <row r="1048525" ht="14.25" spans="1:2">
      <c r="A1048525" s="1"/>
      <c r="B1048525" s="158"/>
    </row>
    <row r="1048526" ht="14.25" spans="1:2">
      <c r="A1048526" s="1"/>
      <c r="B1048526" s="158"/>
    </row>
    <row r="1048527" ht="14.25" spans="1:2">
      <c r="A1048527" s="1"/>
      <c r="B1048527" s="158"/>
    </row>
    <row r="1048528" ht="14.25" spans="1:2">
      <c r="A1048528" s="1"/>
      <c r="B1048528" s="158"/>
    </row>
    <row r="1048529" ht="14.25" spans="1:2">
      <c r="A1048529" s="1"/>
      <c r="B1048529" s="158"/>
    </row>
    <row r="1048530" ht="14.25" spans="1:2">
      <c r="A1048530" s="1"/>
      <c r="B1048530" s="158"/>
    </row>
    <row r="1048531" ht="14.25" spans="1:2">
      <c r="A1048531" s="1"/>
      <c r="B1048531" s="158"/>
    </row>
    <row r="1048532" ht="14.25" spans="1:2">
      <c r="A1048532" s="1"/>
      <c r="B1048532" s="158"/>
    </row>
    <row r="1048533" ht="14.25" spans="1:2">
      <c r="A1048533" s="1"/>
      <c r="B1048533" s="158"/>
    </row>
    <row r="1048534" ht="14.25" spans="1:2">
      <c r="A1048534" s="1"/>
      <c r="B1048534" s="158"/>
    </row>
    <row r="1048535" ht="14.25" spans="1:2">
      <c r="A1048535" s="1"/>
      <c r="B1048535" s="158"/>
    </row>
    <row r="1048536" ht="14.25" spans="1:2">
      <c r="A1048536" s="1"/>
      <c r="B1048536" s="158"/>
    </row>
    <row r="1048537" ht="14.25" spans="1:2">
      <c r="A1048537" s="1"/>
      <c r="B1048537" s="158"/>
    </row>
    <row r="1048538" ht="14.25" spans="1:2">
      <c r="A1048538" s="1"/>
      <c r="B1048538" s="158"/>
    </row>
    <row r="1048539" ht="14.25" spans="1:2">
      <c r="A1048539" s="1"/>
      <c r="B1048539" s="158"/>
    </row>
    <row r="1048540" ht="14.25" spans="1:2">
      <c r="A1048540" s="1"/>
      <c r="B1048540" s="158"/>
    </row>
    <row r="1048541" ht="14.25" spans="1:2">
      <c r="A1048541" s="1"/>
      <c r="B1048541" s="158"/>
    </row>
    <row r="1048542" ht="14.25" spans="1:2">
      <c r="A1048542" s="1"/>
      <c r="B1048542" s="158"/>
    </row>
    <row r="1048543" ht="14.25" spans="1:2">
      <c r="A1048543" s="1"/>
      <c r="B1048543" s="158"/>
    </row>
    <row r="1048544" ht="14.25" spans="1:2">
      <c r="A1048544" s="1"/>
      <c r="B1048544" s="158"/>
    </row>
    <row r="1048545" ht="14.25" spans="1:2">
      <c r="A1048545" s="1"/>
      <c r="B1048545" s="158"/>
    </row>
    <row r="1048546" ht="14.25" spans="1:2">
      <c r="A1048546" s="1"/>
      <c r="B1048546" s="158"/>
    </row>
    <row r="1048547" ht="14.25" spans="1:2">
      <c r="A1048547" s="1"/>
      <c r="B1048547" s="158"/>
    </row>
    <row r="1048548" ht="14.25" spans="1:2">
      <c r="A1048548" s="1"/>
      <c r="B1048548" s="158"/>
    </row>
    <row r="1048549" ht="14.25" spans="1:2">
      <c r="A1048549" s="1"/>
      <c r="B1048549" s="158"/>
    </row>
    <row r="1048550" ht="14.25" spans="1:2">
      <c r="A1048550" s="1"/>
      <c r="B1048550" s="158"/>
    </row>
    <row r="1048551" ht="14.25" spans="1:2">
      <c r="A1048551" s="1"/>
      <c r="B1048551" s="158"/>
    </row>
    <row r="1048552" ht="14.25" spans="1:2">
      <c r="A1048552" s="1"/>
      <c r="B1048552" s="158"/>
    </row>
    <row r="1048553" ht="14.25" spans="1:2">
      <c r="A1048553" s="1"/>
      <c r="B1048553" s="158"/>
    </row>
    <row r="1048554" ht="14.25" spans="1:2">
      <c r="A1048554" s="1"/>
      <c r="B1048554" s="158"/>
    </row>
    <row r="1048555" ht="14.25" spans="1:2">
      <c r="A1048555" s="1"/>
      <c r="B1048555" s="158"/>
    </row>
    <row r="1048556" ht="14.25" spans="1:2">
      <c r="A1048556" s="1"/>
      <c r="B1048556" s="158"/>
    </row>
    <row r="1048557" ht="14.25" spans="1:2">
      <c r="A1048557" s="1"/>
      <c r="B1048557" s="158"/>
    </row>
    <row r="1048558" ht="14.25" spans="1:2">
      <c r="A1048558" s="1"/>
      <c r="B1048558" s="158"/>
    </row>
    <row r="1048559" ht="14.25" spans="1:2">
      <c r="A1048559" s="1"/>
      <c r="B1048559" s="158"/>
    </row>
    <row r="1048560" ht="14.25" spans="1:2">
      <c r="A1048560" s="1"/>
      <c r="B1048560" s="158"/>
    </row>
    <row r="1048561" ht="14.25" spans="1:2">
      <c r="A1048561" s="1"/>
      <c r="B1048561" s="158"/>
    </row>
    <row r="1048562" ht="14.25" spans="1:2">
      <c r="A1048562" s="1"/>
      <c r="B1048562" s="158"/>
    </row>
    <row r="1048563" ht="14.25" spans="1:2">
      <c r="A1048563" s="1"/>
      <c r="B1048563" s="158"/>
    </row>
    <row r="1048564" ht="14.25" spans="1:2">
      <c r="A1048564" s="1"/>
      <c r="B1048564" s="158"/>
    </row>
    <row r="1048565" ht="14.25" spans="1:2">
      <c r="A1048565" s="1"/>
      <c r="B1048565" s="158"/>
    </row>
    <row r="1048566" ht="14.25" spans="1:2">
      <c r="A1048566" s="1"/>
      <c r="B1048566" s="158"/>
    </row>
    <row r="1048567" ht="14.25" spans="1:2">
      <c r="A1048567" s="1"/>
      <c r="B1048567" s="158"/>
    </row>
    <row r="1048568" ht="14.25" spans="1:2">
      <c r="A1048568" s="1"/>
      <c r="B1048568" s="158"/>
    </row>
    <row r="1048569" ht="14.25" spans="1:2">
      <c r="A1048569" s="1"/>
      <c r="B1048569" s="158"/>
    </row>
    <row r="1048570" ht="14.25" spans="1:2">
      <c r="A1048570" s="1"/>
      <c r="B1048570" s="158"/>
    </row>
    <row r="1048571" ht="14.25" spans="1:2">
      <c r="A1048571" s="1"/>
      <c r="B1048571" s="158"/>
    </row>
    <row r="1048572" ht="14.25" spans="1:2">
      <c r="A1048572" s="1"/>
      <c r="B1048572" s="158"/>
    </row>
    <row r="1048573" ht="14.25" spans="1:2">
      <c r="A1048573" s="1"/>
      <c r="B1048573" s="158"/>
    </row>
    <row r="1048574" ht="14.25" spans="1:2">
      <c r="A1048574" s="1"/>
      <c r="B1048574" s="158"/>
    </row>
    <row r="1048575" ht="14.25" spans="1:2">
      <c r="A1048575" s="1"/>
      <c r="B1048575" s="158"/>
    </row>
    <row r="1048576" ht="14.25" spans="1:2">
      <c r="A1048576" s="1"/>
      <c r="B1048576" s="158"/>
    </row>
  </sheetData>
  <mergeCells count="1">
    <mergeCell ref="A2:B2"/>
  </mergeCells>
  <printOptions horizontalCentered="1"/>
  <pageMargins left="0.751388888888889" right="0.751388888888889" top="0.354166666666667" bottom="0.865972222222222" header="0.5" footer="0.826388888888889"/>
  <pageSetup paperSize="9" orientation="landscape" horizontalDpi="600"/>
  <headerFooter>
    <oddFooter>&amp;C&amp;P+22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G33"/>
  <sheetViews>
    <sheetView showZeros="0" workbookViewId="0">
      <selection activeCell="I11" sqref="I11"/>
    </sheetView>
  </sheetViews>
  <sheetFormatPr defaultColWidth="9" defaultRowHeight="13.5" outlineLevelCol="6"/>
  <cols>
    <col min="1" max="1" width="39.25" style="58" customWidth="1"/>
    <col min="2" max="2" width="13" style="58" customWidth="1"/>
    <col min="3" max="4" width="11.5" style="58" customWidth="1"/>
    <col min="5" max="5" width="14" style="58" customWidth="1"/>
    <col min="6" max="6" width="17.5" style="58" customWidth="1"/>
    <col min="7" max="7" width="17.375" style="58" customWidth="1"/>
    <col min="8" max="16384" width="9" style="58"/>
  </cols>
  <sheetData>
    <row r="1" ht="22" customHeight="1" spans="1:7">
      <c r="A1" s="84" t="s">
        <v>560</v>
      </c>
      <c r="B1" s="36"/>
      <c r="C1" s="36"/>
      <c r="D1" s="36"/>
      <c r="E1" s="36"/>
      <c r="F1" s="36"/>
      <c r="G1" s="36"/>
    </row>
    <row r="2" s="55" customFormat="1" ht="31" customHeight="1" spans="1:7">
      <c r="A2" s="85" t="s">
        <v>561</v>
      </c>
      <c r="B2" s="85"/>
      <c r="C2" s="85"/>
      <c r="D2" s="85"/>
      <c r="E2" s="85"/>
      <c r="F2" s="85"/>
      <c r="G2" s="85"/>
    </row>
    <row r="3" spans="1:7">
      <c r="A3" s="84"/>
      <c r="B3" s="84"/>
      <c r="C3" s="84"/>
      <c r="D3" s="84"/>
      <c r="E3" s="84"/>
      <c r="F3" s="87" t="s">
        <v>6</v>
      </c>
      <c r="G3" s="87"/>
    </row>
    <row r="4" s="56" customFormat="1" ht="18.95" customHeight="1" spans="1:7">
      <c r="A4" s="43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18.95" customHeight="1" spans="1:7">
      <c r="A5" s="43"/>
      <c r="B5" s="46"/>
      <c r="C5" s="43" t="s">
        <v>13</v>
      </c>
      <c r="D5" s="43" t="s">
        <v>14</v>
      </c>
      <c r="E5" s="43"/>
      <c r="F5" s="47"/>
      <c r="G5" s="47"/>
    </row>
    <row r="6" s="57" customFormat="1" ht="18.95" customHeight="1" spans="1:7">
      <c r="A6" s="98" t="s">
        <v>562</v>
      </c>
      <c r="B6" s="49">
        <f>SUM(B7:B9,B12,B15:B16)</f>
        <v>92878</v>
      </c>
      <c r="C6" s="49">
        <f>SUM(C7:C9,C12,C15:C16)</f>
        <v>100050</v>
      </c>
      <c r="D6" s="49">
        <f>SUM(D7:D9,D12,D15:D16)</f>
        <v>70050</v>
      </c>
      <c r="E6" s="49">
        <f>SUM(E7:E9,E12,E15:E16)</f>
        <v>65853</v>
      </c>
      <c r="F6" s="50">
        <f t="shared" ref="F6:F9" si="0">E6/D6*100</f>
        <v>94.0085653104925</v>
      </c>
      <c r="G6" s="51">
        <f t="shared" ref="G6:G9" si="1">(E6-B6)/B6*100</f>
        <v>-29.0973104502681</v>
      </c>
    </row>
    <row r="7" s="58" customFormat="1" ht="18.95" customHeight="1" spans="1:7">
      <c r="A7" s="147" t="s">
        <v>563</v>
      </c>
      <c r="B7" s="53">
        <v>1377</v>
      </c>
      <c r="C7" s="53">
        <v>1000</v>
      </c>
      <c r="D7" s="53">
        <v>1000</v>
      </c>
      <c r="E7" s="53">
        <v>31</v>
      </c>
      <c r="F7" s="50">
        <f t="shared" si="0"/>
        <v>3.1</v>
      </c>
      <c r="G7" s="51">
        <f t="shared" si="1"/>
        <v>-97.7487291212781</v>
      </c>
    </row>
    <row r="8" s="58" customFormat="1" ht="18.95" customHeight="1" spans="1:7">
      <c r="A8" s="148" t="s">
        <v>564</v>
      </c>
      <c r="B8" s="53">
        <v>352</v>
      </c>
      <c r="C8" s="53">
        <v>300</v>
      </c>
      <c r="D8" s="53">
        <v>300</v>
      </c>
      <c r="E8" s="53"/>
      <c r="F8" s="50">
        <f t="shared" si="0"/>
        <v>0</v>
      </c>
      <c r="G8" s="51"/>
    </row>
    <row r="9" s="58" customFormat="1" ht="18.95" customHeight="1" spans="1:7">
      <c r="A9" s="148" t="s">
        <v>565</v>
      </c>
      <c r="B9" s="53">
        <v>80750</v>
      </c>
      <c r="C9" s="53">
        <v>89200</v>
      </c>
      <c r="D9" s="53">
        <v>59200</v>
      </c>
      <c r="E9" s="53">
        <v>56195</v>
      </c>
      <c r="F9" s="50">
        <f t="shared" si="0"/>
        <v>94.9239864864865</v>
      </c>
      <c r="G9" s="51">
        <f t="shared" si="1"/>
        <v>-30.4086687306502</v>
      </c>
    </row>
    <row r="10" s="58" customFormat="1" ht="18.95" customHeight="1" spans="1:7">
      <c r="A10" s="148" t="s">
        <v>566</v>
      </c>
      <c r="B10" s="53">
        <v>84951</v>
      </c>
      <c r="C10" s="53"/>
      <c r="D10" s="53"/>
      <c r="E10" s="53">
        <v>75618</v>
      </c>
      <c r="F10" s="53"/>
      <c r="G10" s="72"/>
    </row>
    <row r="11" s="58" customFormat="1" ht="18.95" customHeight="1" spans="1:7">
      <c r="A11" s="148" t="s">
        <v>567</v>
      </c>
      <c r="B11" s="53">
        <v>-4201</v>
      </c>
      <c r="C11" s="53"/>
      <c r="D11" s="53"/>
      <c r="E11" s="53">
        <v>-19423</v>
      </c>
      <c r="F11" s="53"/>
      <c r="G11" s="72"/>
    </row>
    <row r="12" s="58" customFormat="1" ht="18.95" customHeight="1" spans="1:7">
      <c r="A12" s="147" t="s">
        <v>568</v>
      </c>
      <c r="B12" s="53">
        <v>4165</v>
      </c>
      <c r="C12" s="53">
        <v>4200</v>
      </c>
      <c r="D12" s="53">
        <v>4200</v>
      </c>
      <c r="E12" s="53">
        <v>3684</v>
      </c>
      <c r="F12" s="50">
        <f t="shared" ref="F12:F16" si="2">E12/D12*100</f>
        <v>87.7142857142857</v>
      </c>
      <c r="G12" s="51">
        <f t="shared" ref="G12:G16" si="3">(E12-B12)/B12*100</f>
        <v>-11.5486194477791</v>
      </c>
    </row>
    <row r="13" s="58" customFormat="1" ht="18.95" customHeight="1" spans="1:7">
      <c r="A13" s="147" t="s">
        <v>569</v>
      </c>
      <c r="B13" s="53">
        <v>3245</v>
      </c>
      <c r="C13" s="53"/>
      <c r="D13" s="53"/>
      <c r="E13" s="53">
        <v>2364</v>
      </c>
      <c r="F13" s="53"/>
      <c r="G13" s="72"/>
    </row>
    <row r="14" s="58" customFormat="1" ht="18.95" customHeight="1" spans="1:7">
      <c r="A14" s="147" t="s">
        <v>570</v>
      </c>
      <c r="B14" s="53">
        <v>920</v>
      </c>
      <c r="C14" s="53"/>
      <c r="D14" s="53"/>
      <c r="E14" s="53">
        <v>1320</v>
      </c>
      <c r="F14" s="53"/>
      <c r="G14" s="72"/>
    </row>
    <row r="15" s="58" customFormat="1" ht="18.95" customHeight="1" spans="1:7">
      <c r="A15" s="147" t="s">
        <v>571</v>
      </c>
      <c r="B15" s="53">
        <v>5335</v>
      </c>
      <c r="C15" s="53">
        <v>4300</v>
      </c>
      <c r="D15" s="53">
        <v>4300</v>
      </c>
      <c r="E15" s="53">
        <v>5246</v>
      </c>
      <c r="F15" s="50">
        <f t="shared" si="2"/>
        <v>122</v>
      </c>
      <c r="G15" s="51">
        <f t="shared" si="3"/>
        <v>-1.66822867853796</v>
      </c>
    </row>
    <row r="16" s="58" customFormat="1" ht="18.95" customHeight="1" spans="1:7">
      <c r="A16" s="147" t="s">
        <v>572</v>
      </c>
      <c r="B16" s="53">
        <v>899</v>
      </c>
      <c r="C16" s="53">
        <v>1050</v>
      </c>
      <c r="D16" s="53">
        <v>1050</v>
      </c>
      <c r="E16" s="53">
        <v>697</v>
      </c>
      <c r="F16" s="50">
        <f t="shared" si="2"/>
        <v>66.3809523809524</v>
      </c>
      <c r="G16" s="51">
        <f t="shared" si="3"/>
        <v>-22.4694104560623</v>
      </c>
    </row>
    <row r="17" s="58" customFormat="1" ht="18.95" customHeight="1" spans="1:7">
      <c r="A17" s="147" t="s">
        <v>573</v>
      </c>
      <c r="B17" s="53">
        <v>729</v>
      </c>
      <c r="C17" s="53"/>
      <c r="D17" s="53"/>
      <c r="E17" s="53">
        <v>455</v>
      </c>
      <c r="F17" s="53"/>
      <c r="G17" s="72"/>
    </row>
    <row r="18" s="58" customFormat="1" ht="18.95" customHeight="1" spans="1:7">
      <c r="A18" s="147" t="s">
        <v>574</v>
      </c>
      <c r="B18" s="53">
        <v>170</v>
      </c>
      <c r="C18" s="53"/>
      <c r="D18" s="53"/>
      <c r="E18" s="53">
        <v>242</v>
      </c>
      <c r="F18" s="53"/>
      <c r="G18" s="72"/>
    </row>
    <row r="19" s="58" customFormat="1" ht="18.95" customHeight="1" spans="1:7">
      <c r="A19" s="149"/>
      <c r="B19" s="53"/>
      <c r="C19" s="53"/>
      <c r="D19" s="53"/>
      <c r="E19" s="102"/>
      <c r="F19" s="53"/>
      <c r="G19" s="72"/>
    </row>
    <row r="20" s="58" customFormat="1" ht="18.95" customHeight="1" spans="1:7">
      <c r="A20" s="101" t="s">
        <v>575</v>
      </c>
      <c r="B20" s="53">
        <v>74609</v>
      </c>
      <c r="C20" s="53"/>
      <c r="D20" s="53"/>
      <c r="E20" s="102">
        <v>5365</v>
      </c>
      <c r="F20" s="150"/>
      <c r="G20" s="150"/>
    </row>
    <row r="21" s="58" customFormat="1" ht="18.95" customHeight="1" spans="1:7">
      <c r="A21" s="101" t="s">
        <v>576</v>
      </c>
      <c r="B21" s="53">
        <v>7452</v>
      </c>
      <c r="C21" s="53"/>
      <c r="D21" s="53"/>
      <c r="E21" s="102">
        <v>5207</v>
      </c>
      <c r="F21" s="150"/>
      <c r="G21" s="150"/>
    </row>
    <row r="22" s="58" customFormat="1" ht="18.95" customHeight="1" spans="1:7">
      <c r="A22" s="101" t="s">
        <v>577</v>
      </c>
      <c r="B22" s="53">
        <v>3066</v>
      </c>
      <c r="C22" s="53"/>
      <c r="D22" s="53"/>
      <c r="E22" s="102">
        <v>14572</v>
      </c>
      <c r="F22" s="150"/>
      <c r="G22" s="150"/>
    </row>
    <row r="23" s="58" customFormat="1" ht="18.95" customHeight="1" spans="1:7">
      <c r="A23" s="101" t="s">
        <v>578</v>
      </c>
      <c r="B23" s="53">
        <v>631</v>
      </c>
      <c r="C23" s="53"/>
      <c r="D23" s="53"/>
      <c r="E23" s="102">
        <v>1837</v>
      </c>
      <c r="F23" s="150"/>
      <c r="G23" s="150"/>
    </row>
    <row r="24" s="58" customFormat="1" ht="18.95" customHeight="1" spans="1:7">
      <c r="A24" s="101" t="s">
        <v>579</v>
      </c>
      <c r="B24" s="151">
        <v>266152</v>
      </c>
      <c r="C24" s="53"/>
      <c r="D24" s="53"/>
      <c r="E24" s="102">
        <v>397101</v>
      </c>
      <c r="F24" s="150"/>
      <c r="G24" s="150"/>
    </row>
    <row r="25" s="57" customFormat="1" ht="18.95" customHeight="1" spans="1:7">
      <c r="A25" s="152" t="s">
        <v>45</v>
      </c>
      <c r="B25" s="144">
        <f>SUM(B20:B24,B6)</f>
        <v>444788</v>
      </c>
      <c r="C25" s="49"/>
      <c r="D25" s="49"/>
      <c r="E25" s="144">
        <f>SUM(E20:E24,E6)</f>
        <v>489935</v>
      </c>
      <c r="F25" s="153"/>
      <c r="G25" s="153"/>
    </row>
    <row r="26" ht="18.95" customHeight="1"/>
    <row r="27" ht="18.95" customHeight="1"/>
    <row r="28" ht="18.95" customHeight="1"/>
    <row r="29" ht="18.95" customHeight="1"/>
    <row r="30" ht="18.95" customHeight="1"/>
    <row r="31" ht="18.95" customHeight="1"/>
    <row r="32" ht="18.95" customHeight="1"/>
    <row r="33" ht="18.95" customHeight="1"/>
  </sheetData>
  <mergeCells count="8">
    <mergeCell ref="A2:G2"/>
    <mergeCell ref="F3:G3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35" bottom="0.66875" header="0.314583333333333" footer="0.747916666666667"/>
  <pageSetup paperSize="9" scale="99" orientation="landscape" horizontalDpi="600"/>
  <headerFooter alignWithMargins="0">
    <oddFooter>&amp;C&amp;P+24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37"/>
  <sheetViews>
    <sheetView showZeros="0" workbookViewId="0">
      <selection activeCell="I11" sqref="I11"/>
    </sheetView>
  </sheetViews>
  <sheetFormatPr defaultColWidth="9" defaultRowHeight="13.5" outlineLevelCol="6"/>
  <cols>
    <col min="1" max="1" width="43.375" style="58" customWidth="1"/>
    <col min="2" max="2" width="13" style="58" customWidth="1"/>
    <col min="3" max="4" width="11.5" style="58" customWidth="1"/>
    <col min="5" max="5" width="14" style="58" customWidth="1"/>
    <col min="6" max="6" width="15.125" style="58" customWidth="1"/>
    <col min="7" max="7" width="18.25" style="58" customWidth="1"/>
    <col min="8" max="16384" width="9" style="58"/>
  </cols>
  <sheetData>
    <row r="1" ht="22" customHeight="1" spans="1:7">
      <c r="A1" s="84" t="s">
        <v>580</v>
      </c>
      <c r="B1" s="36"/>
      <c r="C1" s="36"/>
      <c r="D1" s="36"/>
      <c r="E1" s="36"/>
      <c r="F1" s="36"/>
      <c r="G1" s="36"/>
    </row>
    <row r="2" s="55" customFormat="1" ht="31" customHeight="1" spans="1:7">
      <c r="A2" s="85" t="s">
        <v>581</v>
      </c>
      <c r="B2" s="85"/>
      <c r="C2" s="85"/>
      <c r="D2" s="85"/>
      <c r="E2" s="85"/>
      <c r="F2" s="85"/>
      <c r="G2" s="85"/>
    </row>
    <row r="3" ht="17.25" customHeight="1" spans="1:7">
      <c r="A3" s="86"/>
      <c r="B3" s="86"/>
      <c r="C3" s="86"/>
      <c r="D3" s="86"/>
      <c r="E3" s="86"/>
      <c r="F3" s="87" t="s">
        <v>6</v>
      </c>
      <c r="G3" s="87"/>
    </row>
    <row r="4" s="56" customFormat="1" ht="18.95" customHeight="1" spans="1:7">
      <c r="A4" s="44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18.95" customHeight="1" spans="1:7">
      <c r="A5" s="47"/>
      <c r="B5" s="46"/>
      <c r="C5" s="43" t="s">
        <v>13</v>
      </c>
      <c r="D5" s="43" t="s">
        <v>14</v>
      </c>
      <c r="E5" s="43"/>
      <c r="F5" s="47"/>
      <c r="G5" s="47"/>
    </row>
    <row r="6" s="57" customFormat="1" ht="18.95" customHeight="1" spans="1:7">
      <c r="A6" s="139" t="s">
        <v>582</v>
      </c>
      <c r="B6" s="140">
        <f>SUM(B7,B9,B11,B14,B16,B19,B23:B25)</f>
        <v>43363</v>
      </c>
      <c r="C6" s="140">
        <f>SUM(C7,C9,C11,C14,C16,C19,C23:C25)</f>
        <v>26593</v>
      </c>
      <c r="D6" s="140">
        <f>SUM(D7,D9,D11,D14,D16,D19,D23:D25)</f>
        <v>20179</v>
      </c>
      <c r="E6" s="140">
        <f>SUM(E7,E9,E11,E14,E16,E19,E23:E25)</f>
        <v>18593</v>
      </c>
      <c r="F6" s="50">
        <f t="shared" ref="F6:F27" si="0">E6/D6*100</f>
        <v>92.140343921899</v>
      </c>
      <c r="G6" s="51">
        <f t="shared" ref="G6:G27" si="1">(E6-B6)/B6*100</f>
        <v>-57.1224315660817</v>
      </c>
    </row>
    <row r="7" s="58" customFormat="1" ht="18.95" customHeight="1" spans="1:7">
      <c r="A7" s="111" t="s">
        <v>204</v>
      </c>
      <c r="B7" s="141">
        <v>69</v>
      </c>
      <c r="C7" s="141"/>
      <c r="D7" s="141"/>
      <c r="E7" s="141"/>
      <c r="F7" s="50"/>
      <c r="G7" s="51"/>
    </row>
    <row r="8" s="58" customFormat="1" ht="18.95" customHeight="1" spans="1:7">
      <c r="A8" s="111" t="s">
        <v>583</v>
      </c>
      <c r="B8" s="141">
        <v>69</v>
      </c>
      <c r="C8" s="141"/>
      <c r="D8" s="141"/>
      <c r="E8" s="141"/>
      <c r="F8" s="50"/>
      <c r="G8" s="51"/>
    </row>
    <row r="9" s="58" customFormat="1" ht="18.95" customHeight="1" spans="1:7">
      <c r="A9" s="111" t="s">
        <v>228</v>
      </c>
      <c r="B9" s="141">
        <v>15</v>
      </c>
      <c r="C9" s="141">
        <v>1593</v>
      </c>
      <c r="D9" s="141">
        <v>1</v>
      </c>
      <c r="E9" s="141">
        <v>0</v>
      </c>
      <c r="F9" s="50"/>
      <c r="G9" s="51"/>
    </row>
    <row r="10" s="58" customFormat="1" ht="18.95" customHeight="1" spans="1:7">
      <c r="A10" s="111" t="s">
        <v>584</v>
      </c>
      <c r="B10" s="141">
        <v>15</v>
      </c>
      <c r="C10" s="141">
        <v>1593</v>
      </c>
      <c r="D10" s="141">
        <v>1</v>
      </c>
      <c r="E10" s="141">
        <v>0</v>
      </c>
      <c r="F10" s="50"/>
      <c r="G10" s="51"/>
    </row>
    <row r="11" s="58" customFormat="1" ht="18.95" customHeight="1" spans="1:7">
      <c r="A11" s="111" t="s">
        <v>353</v>
      </c>
      <c r="B11" s="141">
        <v>3340</v>
      </c>
      <c r="C11" s="141">
        <v>17700</v>
      </c>
      <c r="D11" s="141">
        <v>4301</v>
      </c>
      <c r="E11" s="141">
        <v>4018</v>
      </c>
      <c r="F11" s="50">
        <f t="shared" si="0"/>
        <v>93.4201348523599</v>
      </c>
      <c r="G11" s="51">
        <f t="shared" si="1"/>
        <v>20.2994011976048</v>
      </c>
    </row>
    <row r="12" s="58" customFormat="1" ht="18.95" customHeight="1" spans="1:7">
      <c r="A12" s="111" t="s">
        <v>585</v>
      </c>
      <c r="B12" s="141"/>
      <c r="C12" s="141">
        <v>13400</v>
      </c>
      <c r="D12" s="141">
        <v>0</v>
      </c>
      <c r="E12" s="141">
        <v>0</v>
      </c>
      <c r="F12" s="50"/>
      <c r="G12" s="51"/>
    </row>
    <row r="13" s="58" customFormat="1" ht="18.95" customHeight="1" spans="1:7">
      <c r="A13" s="111" t="s">
        <v>586</v>
      </c>
      <c r="B13" s="141">
        <v>3340</v>
      </c>
      <c r="C13" s="141">
        <v>4300</v>
      </c>
      <c r="D13" s="141">
        <v>4301</v>
      </c>
      <c r="E13" s="141">
        <v>4018</v>
      </c>
      <c r="F13" s="50">
        <f t="shared" si="0"/>
        <v>93.4201348523599</v>
      </c>
      <c r="G13" s="51">
        <f t="shared" si="1"/>
        <v>20.2994011976048</v>
      </c>
    </row>
    <row r="14" s="58" customFormat="1" ht="18.95" customHeight="1" spans="1:7">
      <c r="A14" s="111" t="s">
        <v>361</v>
      </c>
      <c r="B14" s="141">
        <v>42</v>
      </c>
      <c r="C14" s="141">
        <v>0</v>
      </c>
      <c r="D14" s="141">
        <v>625</v>
      </c>
      <c r="E14" s="141">
        <v>325</v>
      </c>
      <c r="F14" s="50">
        <f t="shared" si="0"/>
        <v>52</v>
      </c>
      <c r="G14" s="51">
        <f t="shared" si="1"/>
        <v>673.809523809524</v>
      </c>
    </row>
    <row r="15" s="58" customFormat="1" ht="18.95" customHeight="1" spans="1:7">
      <c r="A15" s="111" t="s">
        <v>587</v>
      </c>
      <c r="B15" s="141">
        <v>42</v>
      </c>
      <c r="C15" s="141">
        <v>0</v>
      </c>
      <c r="D15" s="141">
        <v>625</v>
      </c>
      <c r="E15" s="141">
        <v>325</v>
      </c>
      <c r="F15" s="50">
        <f t="shared" si="0"/>
        <v>52</v>
      </c>
      <c r="G15" s="51">
        <f t="shared" si="1"/>
        <v>673.809523809524</v>
      </c>
    </row>
    <row r="16" s="58" customFormat="1" ht="18.95" customHeight="1" spans="1:7">
      <c r="A16" s="111" t="s">
        <v>408</v>
      </c>
      <c r="B16" s="141">
        <v>195</v>
      </c>
      <c r="C16" s="141">
        <v>1000</v>
      </c>
      <c r="D16" s="141">
        <v>380</v>
      </c>
      <c r="E16" s="141">
        <v>380</v>
      </c>
      <c r="F16" s="50">
        <f t="shared" si="0"/>
        <v>100</v>
      </c>
      <c r="G16" s="51">
        <f t="shared" si="1"/>
        <v>94.8717948717949</v>
      </c>
    </row>
    <row r="17" s="58" customFormat="1" ht="18.95" customHeight="1" spans="1:7">
      <c r="A17" s="111" t="s">
        <v>588</v>
      </c>
      <c r="B17" s="141"/>
      <c r="C17" s="141">
        <v>1000</v>
      </c>
      <c r="D17" s="141">
        <v>0</v>
      </c>
      <c r="E17" s="141">
        <v>0</v>
      </c>
      <c r="F17" s="50"/>
      <c r="G17" s="51"/>
    </row>
    <row r="18" s="58" customFormat="1" ht="18.95" customHeight="1" spans="1:7">
      <c r="A18" s="111" t="s">
        <v>589</v>
      </c>
      <c r="B18" s="141">
        <v>195</v>
      </c>
      <c r="C18" s="141">
        <v>0</v>
      </c>
      <c r="D18" s="141">
        <v>380</v>
      </c>
      <c r="E18" s="141">
        <v>380</v>
      </c>
      <c r="F18" s="50">
        <f t="shared" si="0"/>
        <v>100</v>
      </c>
      <c r="G18" s="51">
        <f t="shared" si="1"/>
        <v>94.8717948717949</v>
      </c>
    </row>
    <row r="19" s="58" customFormat="1" ht="18.95" customHeight="1" spans="1:7">
      <c r="A19" s="111" t="s">
        <v>590</v>
      </c>
      <c r="B19" s="141">
        <v>23551</v>
      </c>
      <c r="C19" s="141">
        <v>5370</v>
      </c>
      <c r="D19" s="141">
        <v>13288</v>
      </c>
      <c r="E19" s="141">
        <v>12286</v>
      </c>
      <c r="F19" s="50">
        <f t="shared" si="0"/>
        <v>92.4593618302227</v>
      </c>
      <c r="G19" s="51">
        <f t="shared" si="1"/>
        <v>-47.8323638062078</v>
      </c>
    </row>
    <row r="20" s="58" customFormat="1" ht="18.95" customHeight="1" spans="1:7">
      <c r="A20" s="111" t="s">
        <v>591</v>
      </c>
      <c r="B20" s="141">
        <v>20000</v>
      </c>
      <c r="C20" s="141">
        <v>0</v>
      </c>
      <c r="D20" s="141">
        <v>10000</v>
      </c>
      <c r="E20" s="141">
        <v>10000</v>
      </c>
      <c r="F20" s="50">
        <f t="shared" si="0"/>
        <v>100</v>
      </c>
      <c r="G20" s="51">
        <f t="shared" si="1"/>
        <v>-50</v>
      </c>
    </row>
    <row r="21" s="58" customFormat="1" ht="18.95" customHeight="1" spans="1:7">
      <c r="A21" s="111" t="s">
        <v>592</v>
      </c>
      <c r="B21" s="141">
        <v>998</v>
      </c>
      <c r="C21" s="141">
        <v>1050</v>
      </c>
      <c r="D21" s="141">
        <v>697</v>
      </c>
      <c r="E21" s="141">
        <v>683</v>
      </c>
      <c r="F21" s="50">
        <f t="shared" si="0"/>
        <v>97.9913916786227</v>
      </c>
      <c r="G21" s="51">
        <f t="shared" si="1"/>
        <v>-31.563126252505</v>
      </c>
    </row>
    <row r="22" s="58" customFormat="1" ht="18.95" customHeight="1" spans="1:7">
      <c r="A22" s="111" t="s">
        <v>593</v>
      </c>
      <c r="B22" s="141">
        <v>2553</v>
      </c>
      <c r="C22" s="141">
        <v>4320</v>
      </c>
      <c r="D22" s="141">
        <v>2591</v>
      </c>
      <c r="E22" s="141">
        <v>1603</v>
      </c>
      <c r="F22" s="50">
        <f t="shared" si="0"/>
        <v>61.8680046314164</v>
      </c>
      <c r="G22" s="51">
        <f t="shared" si="1"/>
        <v>-37.2111241676459</v>
      </c>
    </row>
    <row r="23" s="58" customFormat="1" ht="18.95" customHeight="1" spans="1:7">
      <c r="A23" s="111" t="s">
        <v>477</v>
      </c>
      <c r="B23" s="141">
        <v>1213</v>
      </c>
      <c r="C23" s="141">
        <v>900</v>
      </c>
      <c r="D23" s="141">
        <v>1563</v>
      </c>
      <c r="E23" s="141">
        <v>1563</v>
      </c>
      <c r="F23" s="50">
        <f t="shared" si="0"/>
        <v>100</v>
      </c>
      <c r="G23" s="51">
        <f t="shared" si="1"/>
        <v>28.8540807914262</v>
      </c>
    </row>
    <row r="24" s="58" customFormat="1" ht="18.95" customHeight="1" spans="1:7">
      <c r="A24" s="111" t="s">
        <v>483</v>
      </c>
      <c r="B24" s="141">
        <v>26</v>
      </c>
      <c r="C24" s="141">
        <v>30</v>
      </c>
      <c r="D24" s="141">
        <v>21</v>
      </c>
      <c r="E24" s="141">
        <v>21</v>
      </c>
      <c r="F24" s="50">
        <f t="shared" si="0"/>
        <v>100</v>
      </c>
      <c r="G24" s="51">
        <f t="shared" si="1"/>
        <v>-19.2307692307692</v>
      </c>
    </row>
    <row r="25" s="58" customFormat="1" ht="18.95" customHeight="1" spans="1:7">
      <c r="A25" s="137" t="s">
        <v>594</v>
      </c>
      <c r="B25" s="102">
        <v>14912</v>
      </c>
      <c r="C25" s="102"/>
      <c r="D25" s="102"/>
      <c r="E25" s="102"/>
      <c r="F25" s="50"/>
      <c r="G25" s="51"/>
    </row>
    <row r="26" s="58" customFormat="1" ht="18.95" customHeight="1" spans="1:7">
      <c r="A26" s="137" t="s">
        <v>595</v>
      </c>
      <c r="B26" s="102">
        <v>7800</v>
      </c>
      <c r="C26" s="102"/>
      <c r="D26" s="102"/>
      <c r="E26" s="102"/>
      <c r="F26" s="50"/>
      <c r="G26" s="51"/>
    </row>
    <row r="27" s="58" customFormat="1" ht="18.95" customHeight="1" spans="1:7">
      <c r="A27" s="137" t="s">
        <v>596</v>
      </c>
      <c r="B27" s="102">
        <v>7112</v>
      </c>
      <c r="C27" s="102"/>
      <c r="D27" s="102"/>
      <c r="E27" s="102"/>
      <c r="F27" s="50"/>
      <c r="G27" s="51"/>
    </row>
    <row r="28" s="58" customFormat="1" ht="18.95" customHeight="1" spans="1:7">
      <c r="A28" s="137"/>
      <c r="B28" s="102"/>
      <c r="C28" s="102"/>
      <c r="D28" s="102"/>
      <c r="E28" s="102"/>
      <c r="F28" s="53"/>
      <c r="G28" s="72"/>
    </row>
    <row r="29" s="58" customFormat="1" ht="18.95" customHeight="1" spans="1:7">
      <c r="A29" s="137" t="s">
        <v>485</v>
      </c>
      <c r="B29" s="96"/>
      <c r="C29" s="96"/>
      <c r="D29" s="96"/>
      <c r="E29" s="102">
        <v>1362</v>
      </c>
      <c r="F29" s="53"/>
      <c r="G29" s="142"/>
    </row>
    <row r="30" s="58" customFormat="1" ht="18.95" customHeight="1" spans="1:7">
      <c r="A30" s="137" t="s">
        <v>486</v>
      </c>
      <c r="B30" s="102">
        <v>59701</v>
      </c>
      <c r="C30" s="102"/>
      <c r="D30" s="102"/>
      <c r="E30" s="102">
        <v>8593</v>
      </c>
      <c r="F30" s="53"/>
      <c r="G30" s="142"/>
    </row>
    <row r="31" s="58" customFormat="1" ht="18.95" customHeight="1" spans="1:7">
      <c r="A31" s="137" t="s">
        <v>597</v>
      </c>
      <c r="B31" s="96">
        <v>81000</v>
      </c>
      <c r="C31" s="96"/>
      <c r="D31" s="96"/>
      <c r="E31" s="102">
        <v>72700</v>
      </c>
      <c r="F31" s="53"/>
      <c r="G31" s="142"/>
    </row>
    <row r="32" s="58" customFormat="1" ht="18.95" customHeight="1" spans="1:7">
      <c r="A32" s="137" t="s">
        <v>488</v>
      </c>
      <c r="B32" s="96"/>
      <c r="C32" s="96"/>
      <c r="D32" s="96"/>
      <c r="E32" s="102">
        <v>8194</v>
      </c>
      <c r="F32" s="53"/>
      <c r="G32" s="142"/>
    </row>
    <row r="33" s="58" customFormat="1" ht="18.95" customHeight="1" spans="1:7">
      <c r="A33" s="143" t="s">
        <v>489</v>
      </c>
      <c r="B33" s="96">
        <v>246152</v>
      </c>
      <c r="C33" s="96"/>
      <c r="D33" s="96"/>
      <c r="E33" s="102">
        <v>378907</v>
      </c>
      <c r="F33" s="53"/>
      <c r="G33" s="142"/>
    </row>
    <row r="34" s="58" customFormat="1" ht="18.95" customHeight="1" spans="1:7">
      <c r="A34" s="143" t="s">
        <v>490</v>
      </c>
      <c r="B34" s="96">
        <v>14572</v>
      </c>
      <c r="C34" s="96"/>
      <c r="D34" s="96"/>
      <c r="E34" s="96">
        <v>1586</v>
      </c>
      <c r="F34" s="53"/>
      <c r="G34" s="142"/>
    </row>
    <row r="35" s="57" customFormat="1" ht="18.95" customHeight="1" spans="1:7">
      <c r="A35" s="97" t="s">
        <v>491</v>
      </c>
      <c r="B35" s="144">
        <f>SUM(B29:B34,B6)</f>
        <v>444788</v>
      </c>
      <c r="C35" s="145"/>
      <c r="D35" s="145"/>
      <c r="E35" s="144">
        <f>SUM(E29:E34,E6)</f>
        <v>489935</v>
      </c>
      <c r="F35" s="53"/>
      <c r="G35" s="146"/>
    </row>
    <row r="37" spans="5:5">
      <c r="E37" s="58">
        <f>'5'!E25-E35</f>
        <v>0</v>
      </c>
    </row>
  </sheetData>
  <mergeCells count="8">
    <mergeCell ref="A2:G2"/>
    <mergeCell ref="F3:G3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314583333333333" bottom="0.236111111111111" header="0.314583333333333" footer="0.236111111111111"/>
  <pageSetup paperSize="9" scale="80" orientation="landscape" horizontalDpi="600"/>
  <headerFooter alignWithMargins="0">
    <oddFooter>&amp;C&amp;P+25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  <pageSetUpPr fitToPage="1"/>
  </sheetPr>
  <dimension ref="A1:G19"/>
  <sheetViews>
    <sheetView showZeros="0" workbookViewId="0">
      <selection activeCell="I11" sqref="I11"/>
    </sheetView>
  </sheetViews>
  <sheetFormatPr defaultColWidth="9" defaultRowHeight="13.5" outlineLevelCol="6"/>
  <cols>
    <col min="1" max="1" width="39.125" style="58" customWidth="1"/>
    <col min="2" max="2" width="13" style="58" customWidth="1"/>
    <col min="3" max="4" width="11.5" style="58" customWidth="1"/>
    <col min="5" max="5" width="14" style="58" customWidth="1"/>
    <col min="6" max="6" width="17.5" style="58" customWidth="1"/>
    <col min="7" max="7" width="17.25" style="58" customWidth="1"/>
    <col min="8" max="16384" width="9" style="58"/>
  </cols>
  <sheetData>
    <row r="1" ht="22" customHeight="1" spans="1:7">
      <c r="A1" s="36" t="s">
        <v>598</v>
      </c>
      <c r="B1" s="36"/>
      <c r="C1" s="36"/>
      <c r="D1" s="36"/>
      <c r="E1" s="36"/>
      <c r="F1" s="36"/>
      <c r="G1" s="36"/>
    </row>
    <row r="2" s="55" customFormat="1" ht="31" customHeight="1" spans="1:7">
      <c r="A2" s="66" t="s">
        <v>599</v>
      </c>
      <c r="B2" s="66"/>
      <c r="C2" s="66"/>
      <c r="D2" s="66"/>
      <c r="E2" s="66"/>
      <c r="F2" s="66"/>
      <c r="G2" s="66"/>
    </row>
    <row r="3" ht="18" customHeight="1" spans="1:7">
      <c r="A3" s="36"/>
      <c r="B3" s="36"/>
      <c r="C3" s="36"/>
      <c r="D3" s="36"/>
      <c r="E3" s="77"/>
      <c r="F3" s="77"/>
      <c r="G3" s="77" t="s">
        <v>6</v>
      </c>
    </row>
    <row r="4" s="56" customFormat="1" ht="24.95" customHeight="1" spans="1:7">
      <c r="A4" s="39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24.95" customHeight="1" spans="1:7">
      <c r="A5" s="45"/>
      <c r="B5" s="46"/>
      <c r="C5" s="43" t="s">
        <v>13</v>
      </c>
      <c r="D5" s="43" t="s">
        <v>14</v>
      </c>
      <c r="E5" s="43"/>
      <c r="F5" s="47"/>
      <c r="G5" s="47"/>
    </row>
    <row r="6" s="57" customFormat="1" ht="24.95" customHeight="1" spans="1:7">
      <c r="A6" s="138" t="s">
        <v>600</v>
      </c>
      <c r="B6" s="49">
        <f>SUM(B7,B14)</f>
        <v>77771</v>
      </c>
      <c r="C6" s="49">
        <f>SUM(C7,C14)</f>
        <v>154600</v>
      </c>
      <c r="D6" s="49">
        <f>SUM(D7,D14)</f>
        <v>660</v>
      </c>
      <c r="E6" s="49">
        <f>SUM(E7,E14)</f>
        <v>688</v>
      </c>
      <c r="F6" s="50">
        <f>E6/D6*100</f>
        <v>104.242424242424</v>
      </c>
      <c r="G6" s="51">
        <f>(E6-B6)/B6*100</f>
        <v>-99.115351480629</v>
      </c>
    </row>
    <row r="7" s="58" customFormat="1" ht="24.95" customHeight="1" spans="1:7">
      <c r="A7" s="69" t="s">
        <v>601</v>
      </c>
      <c r="B7" s="53">
        <v>600</v>
      </c>
      <c r="C7" s="53">
        <v>660</v>
      </c>
      <c r="D7" s="53">
        <v>660</v>
      </c>
      <c r="E7" s="53">
        <v>688</v>
      </c>
      <c r="F7" s="50">
        <f t="shared" ref="F7:F14" si="0">E7/D7*100</f>
        <v>104.242424242424</v>
      </c>
      <c r="G7" s="51">
        <f t="shared" ref="G7:G14" si="1">(E7-B7)/B7*100</f>
        <v>14.6666666666667</v>
      </c>
    </row>
    <row r="8" s="58" customFormat="1" ht="24.95" customHeight="1" spans="1:7">
      <c r="A8" s="69" t="s">
        <v>602</v>
      </c>
      <c r="B8" s="53"/>
      <c r="C8" s="53">
        <v>10</v>
      </c>
      <c r="D8" s="53">
        <v>10</v>
      </c>
      <c r="E8" s="53">
        <v>10</v>
      </c>
      <c r="F8" s="50">
        <f t="shared" si="0"/>
        <v>100</v>
      </c>
      <c r="G8" s="51"/>
    </row>
    <row r="9" s="58" customFormat="1" ht="24.95" customHeight="1" spans="1:7">
      <c r="A9" s="79" t="s">
        <v>603</v>
      </c>
      <c r="B9" s="53">
        <v>420</v>
      </c>
      <c r="C9" s="53">
        <v>462</v>
      </c>
      <c r="D9" s="53">
        <v>462</v>
      </c>
      <c r="E9" s="53">
        <v>462</v>
      </c>
      <c r="F9" s="50">
        <f t="shared" si="0"/>
        <v>100</v>
      </c>
      <c r="G9" s="51">
        <f t="shared" si="1"/>
        <v>10</v>
      </c>
    </row>
    <row r="10" s="58" customFormat="1" ht="24.95" customHeight="1" spans="1:7">
      <c r="A10" s="69" t="s">
        <v>604</v>
      </c>
      <c r="B10" s="53">
        <v>60</v>
      </c>
      <c r="C10" s="53">
        <v>66</v>
      </c>
      <c r="D10" s="53">
        <v>66</v>
      </c>
      <c r="E10" s="53">
        <v>66</v>
      </c>
      <c r="F10" s="50">
        <f t="shared" si="0"/>
        <v>100</v>
      </c>
      <c r="G10" s="51">
        <f t="shared" si="1"/>
        <v>10</v>
      </c>
    </row>
    <row r="11" s="58" customFormat="1" ht="24.95" customHeight="1" spans="1:7">
      <c r="A11" s="69" t="s">
        <v>605</v>
      </c>
      <c r="B11" s="53"/>
      <c r="C11" s="53">
        <v>29</v>
      </c>
      <c r="D11" s="53">
        <v>29</v>
      </c>
      <c r="E11" s="53">
        <v>29</v>
      </c>
      <c r="F11" s="50">
        <f t="shared" si="0"/>
        <v>100</v>
      </c>
      <c r="G11" s="51"/>
    </row>
    <row r="12" s="58" customFormat="1" ht="24.95" customHeight="1" spans="1:7">
      <c r="A12" s="69" t="s">
        <v>606</v>
      </c>
      <c r="B12" s="53">
        <v>10</v>
      </c>
      <c r="C12" s="53"/>
      <c r="D12" s="53"/>
      <c r="E12" s="53"/>
      <c r="F12" s="50"/>
      <c r="G12" s="51"/>
    </row>
    <row r="13" s="58" customFormat="1" ht="24.95" customHeight="1" spans="1:7">
      <c r="A13" s="69" t="s">
        <v>607</v>
      </c>
      <c r="B13" s="53">
        <v>110</v>
      </c>
      <c r="C13" s="53">
        <v>93</v>
      </c>
      <c r="D13" s="53">
        <v>93</v>
      </c>
      <c r="E13" s="53">
        <v>121</v>
      </c>
      <c r="F13" s="50">
        <f t="shared" si="0"/>
        <v>130.10752688172</v>
      </c>
      <c r="G13" s="51">
        <f t="shared" si="1"/>
        <v>10</v>
      </c>
    </row>
    <row r="14" s="58" customFormat="1" ht="24.95" customHeight="1" spans="1:7">
      <c r="A14" s="69" t="s">
        <v>608</v>
      </c>
      <c r="B14" s="53">
        <v>77171</v>
      </c>
      <c r="C14" s="53">
        <v>153940</v>
      </c>
      <c r="D14" s="53"/>
      <c r="E14" s="53">
        <v>0</v>
      </c>
      <c r="F14" s="50"/>
      <c r="G14" s="51"/>
    </row>
    <row r="15" s="58" customFormat="1" ht="24.95" customHeight="1" spans="1:7">
      <c r="A15" s="69"/>
      <c r="B15" s="53"/>
      <c r="C15" s="53"/>
      <c r="D15" s="53"/>
      <c r="E15" s="53"/>
      <c r="F15" s="53"/>
      <c r="G15" s="72"/>
    </row>
    <row r="16" s="58" customFormat="1" ht="24.95" customHeight="1" spans="1:7">
      <c r="A16" s="69" t="s">
        <v>609</v>
      </c>
      <c r="B16" s="80">
        <v>1024</v>
      </c>
      <c r="C16" s="80"/>
      <c r="D16" s="80"/>
      <c r="E16" s="53">
        <v>4346</v>
      </c>
      <c r="F16" s="53"/>
      <c r="G16" s="72"/>
    </row>
    <row r="17" s="58" customFormat="1" ht="24.95" customHeight="1" spans="1:7">
      <c r="A17" s="69" t="s">
        <v>610</v>
      </c>
      <c r="B17" s="80"/>
      <c r="C17" s="80"/>
      <c r="D17" s="80"/>
      <c r="E17" s="53">
        <v>500</v>
      </c>
      <c r="F17" s="53"/>
      <c r="G17" s="72"/>
    </row>
    <row r="18" s="58" customFormat="1" ht="24.95" customHeight="1" spans="1:7">
      <c r="A18" s="69" t="s">
        <v>611</v>
      </c>
      <c r="B18" s="80">
        <v>55790</v>
      </c>
      <c r="C18" s="80"/>
      <c r="D18" s="80"/>
      <c r="E18" s="53">
        <v>5532</v>
      </c>
      <c r="F18" s="53"/>
      <c r="G18" s="72"/>
    </row>
    <row r="19" s="57" customFormat="1" ht="24.95" customHeight="1" spans="1:7">
      <c r="A19" s="74" t="s">
        <v>45</v>
      </c>
      <c r="B19" s="49">
        <f>SUM(B16:B18,B6)</f>
        <v>134585</v>
      </c>
      <c r="C19" s="49"/>
      <c r="D19" s="49"/>
      <c r="E19" s="49">
        <f>SUM(E16:E18,E6)</f>
        <v>11066</v>
      </c>
      <c r="F19" s="82"/>
      <c r="G19" s="83"/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629861111111111"/>
  <pageSetup paperSize="9" scale="99" orientation="landscape" horizontalDpi="600"/>
  <headerFooter alignWithMargins="0">
    <oddFooter>&amp;C&amp;P+26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  <pageSetUpPr fitToPage="1"/>
  </sheetPr>
  <dimension ref="A1:G18"/>
  <sheetViews>
    <sheetView showZeros="0" zoomScale="115" zoomScaleNormal="115" workbookViewId="0">
      <selection activeCell="I11" sqref="I11"/>
    </sheetView>
  </sheetViews>
  <sheetFormatPr defaultColWidth="9" defaultRowHeight="13.5" outlineLevelCol="6"/>
  <cols>
    <col min="1" max="1" width="41.5" style="58" customWidth="1"/>
    <col min="2" max="2" width="13" style="58" customWidth="1"/>
    <col min="3" max="4" width="11.5" style="58" customWidth="1"/>
    <col min="5" max="5" width="14" style="58" customWidth="1"/>
    <col min="6" max="6" width="17.5" style="58" customWidth="1"/>
    <col min="7" max="7" width="17.3916666666667" style="58" customWidth="1"/>
    <col min="8" max="16384" width="9" style="58"/>
  </cols>
  <sheetData>
    <row r="1" ht="22" customHeight="1" spans="1:7">
      <c r="A1" s="36" t="s">
        <v>612</v>
      </c>
      <c r="B1" s="36"/>
      <c r="C1" s="36"/>
      <c r="D1" s="36"/>
      <c r="E1" s="36"/>
      <c r="F1" s="36"/>
      <c r="G1" s="36"/>
    </row>
    <row r="2" s="55" customFormat="1" ht="31" customHeight="1" spans="1:7">
      <c r="A2" s="66" t="s">
        <v>613</v>
      </c>
      <c r="B2" s="66"/>
      <c r="C2" s="66"/>
      <c r="D2" s="66"/>
      <c r="E2" s="66"/>
      <c r="F2" s="66"/>
      <c r="G2" s="66"/>
    </row>
    <row r="3" ht="20.1" customHeight="1" spans="1:7">
      <c r="A3" s="36"/>
      <c r="B3" s="67"/>
      <c r="C3" s="67"/>
      <c r="D3" s="67"/>
      <c r="E3" s="67"/>
      <c r="F3" s="67"/>
      <c r="G3" s="67" t="s">
        <v>6</v>
      </c>
    </row>
    <row r="4" s="56" customFormat="1" ht="24.95" customHeight="1" spans="1:7">
      <c r="A4" s="39" t="s">
        <v>7</v>
      </c>
      <c r="B4" s="40" t="s">
        <v>8</v>
      </c>
      <c r="C4" s="41" t="s">
        <v>9</v>
      </c>
      <c r="D4" s="42"/>
      <c r="E4" s="43" t="s">
        <v>10</v>
      </c>
      <c r="F4" s="44" t="s">
        <v>11</v>
      </c>
      <c r="G4" s="44" t="s">
        <v>12</v>
      </c>
    </row>
    <row r="5" s="56" customFormat="1" ht="24.95" customHeight="1" spans="1:7">
      <c r="A5" s="45"/>
      <c r="B5" s="46"/>
      <c r="C5" s="43" t="s">
        <v>13</v>
      </c>
      <c r="D5" s="43" t="s">
        <v>14</v>
      </c>
      <c r="E5" s="43"/>
      <c r="F5" s="47"/>
      <c r="G5" s="47"/>
    </row>
    <row r="6" s="57" customFormat="1" ht="24.95" customHeight="1" spans="1:7">
      <c r="A6" s="68" t="s">
        <v>614</v>
      </c>
      <c r="B6" s="49">
        <f>SUM(B7,B11)</f>
        <v>42053</v>
      </c>
      <c r="C6" s="49">
        <f>SUM(C7,C11)</f>
        <v>22569</v>
      </c>
      <c r="D6" s="49">
        <f>SUM(D7,D11)</f>
        <v>4868</v>
      </c>
      <c r="E6" s="49">
        <f>SUM(E7,E11)</f>
        <v>4868</v>
      </c>
      <c r="F6" s="50">
        <f>E6/D6*100</f>
        <v>100</v>
      </c>
      <c r="G6" s="51">
        <f>(E6-B6)/B6*100</f>
        <v>-88.4241314531662</v>
      </c>
    </row>
    <row r="7" s="58" customFormat="1" ht="24.95" customHeight="1" spans="1:7">
      <c r="A7" s="69" t="s">
        <v>615</v>
      </c>
      <c r="B7" s="53">
        <v>46</v>
      </c>
      <c r="C7" s="53">
        <v>2361</v>
      </c>
      <c r="D7" s="53">
        <v>14</v>
      </c>
      <c r="E7" s="53">
        <v>14</v>
      </c>
      <c r="F7" s="50">
        <f t="shared" ref="F7:F12" si="0">E7/D7*100</f>
        <v>100</v>
      </c>
      <c r="G7" s="51">
        <f t="shared" ref="G7:G12" si="1">(E7-B7)/B7*100</f>
        <v>-69.5652173913043</v>
      </c>
    </row>
    <row r="8" s="58" customFormat="1" ht="24.95" customHeight="1" spans="1:7">
      <c r="A8" s="69" t="s">
        <v>616</v>
      </c>
      <c r="B8" s="53">
        <v>6</v>
      </c>
      <c r="C8" s="53"/>
      <c r="D8" s="53"/>
      <c r="E8" s="53"/>
      <c r="F8" s="50"/>
      <c r="G8" s="51"/>
    </row>
    <row r="9" s="58" customFormat="1" ht="24.95" customHeight="1" spans="1:7">
      <c r="A9" s="69" t="s">
        <v>617</v>
      </c>
      <c r="B9" s="53">
        <v>40</v>
      </c>
      <c r="C9" s="53"/>
      <c r="D9" s="53"/>
      <c r="E9" s="53"/>
      <c r="F9" s="50"/>
      <c r="G9" s="51"/>
    </row>
    <row r="10" s="58" customFormat="1" ht="24.95" customHeight="1" spans="1:7">
      <c r="A10" s="69" t="s">
        <v>618</v>
      </c>
      <c r="B10" s="53"/>
      <c r="C10" s="53">
        <v>2361</v>
      </c>
      <c r="D10" s="53">
        <v>14</v>
      </c>
      <c r="E10" s="53">
        <v>14</v>
      </c>
      <c r="F10" s="50">
        <f t="shared" si="0"/>
        <v>100</v>
      </c>
      <c r="G10" s="51"/>
    </row>
    <row r="11" s="58" customFormat="1" ht="24.95" customHeight="1" spans="1:7">
      <c r="A11" s="69" t="s">
        <v>619</v>
      </c>
      <c r="B11" s="53">
        <v>42007</v>
      </c>
      <c r="C11" s="53">
        <v>20208</v>
      </c>
      <c r="D11" s="53">
        <v>4854</v>
      </c>
      <c r="E11" s="53">
        <v>4854</v>
      </c>
      <c r="F11" s="50">
        <f t="shared" si="0"/>
        <v>100</v>
      </c>
      <c r="G11" s="51">
        <f t="shared" si="1"/>
        <v>-88.4447830123551</v>
      </c>
    </row>
    <row r="12" s="58" customFormat="1" ht="24.95" customHeight="1" spans="1:7">
      <c r="A12" s="70" t="s">
        <v>620</v>
      </c>
      <c r="B12" s="71">
        <v>42007</v>
      </c>
      <c r="C12" s="71">
        <v>20208</v>
      </c>
      <c r="D12" s="71">
        <v>4854</v>
      </c>
      <c r="E12" s="71">
        <v>4854</v>
      </c>
      <c r="F12" s="50">
        <f t="shared" si="0"/>
        <v>100</v>
      </c>
      <c r="G12" s="51">
        <f t="shared" si="1"/>
        <v>-88.4447830123551</v>
      </c>
    </row>
    <row r="13" s="58" customFormat="1" ht="24.95" customHeight="1" spans="1:7">
      <c r="A13" s="70"/>
      <c r="B13" s="71"/>
      <c r="C13" s="71"/>
      <c r="D13" s="71"/>
      <c r="E13" s="71"/>
      <c r="F13" s="53"/>
      <c r="G13" s="73"/>
    </row>
    <row r="14" s="58" customFormat="1" ht="24.95" customHeight="1" spans="1:7">
      <c r="A14" s="70" t="s">
        <v>621</v>
      </c>
      <c r="B14" s="53">
        <v>87000</v>
      </c>
      <c r="C14" s="53"/>
      <c r="D14" s="53"/>
      <c r="E14" s="53"/>
      <c r="F14" s="71"/>
      <c r="G14" s="73"/>
    </row>
    <row r="15" s="58" customFormat="1" ht="24.95" customHeight="1" spans="1:7">
      <c r="A15" s="137" t="s">
        <v>622</v>
      </c>
      <c r="B15" s="53"/>
      <c r="C15" s="53"/>
      <c r="D15" s="53"/>
      <c r="E15" s="53">
        <v>1584</v>
      </c>
      <c r="F15" s="71"/>
      <c r="G15" s="73"/>
    </row>
    <row r="16" s="58" customFormat="1" ht="24.95" customHeight="1" spans="1:7">
      <c r="A16" s="70" t="s">
        <v>623</v>
      </c>
      <c r="B16" s="53">
        <v>5532</v>
      </c>
      <c r="C16" s="53"/>
      <c r="D16" s="53"/>
      <c r="E16" s="53">
        <v>4614</v>
      </c>
      <c r="F16" s="71"/>
      <c r="G16" s="73"/>
    </row>
    <row r="17" s="57" customFormat="1" ht="24.95" customHeight="1" spans="1:7">
      <c r="A17" s="74" t="s">
        <v>491</v>
      </c>
      <c r="B17" s="49">
        <f>SUM(B14:B16,B6)</f>
        <v>134585</v>
      </c>
      <c r="C17" s="49"/>
      <c r="D17" s="49"/>
      <c r="E17" s="49">
        <f>SUM(E14:E16,E6)</f>
        <v>11066</v>
      </c>
      <c r="F17" s="75"/>
      <c r="G17" s="76"/>
    </row>
    <row r="18" spans="5:5">
      <c r="E18" s="58">
        <f>E17-'7'!E19</f>
        <v>0</v>
      </c>
    </row>
  </sheetData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708333333333333"/>
  <pageSetup paperSize="9" scale="97" orientation="landscape" horizontalDpi="600"/>
  <headerFooter alignWithMargins="0">
    <oddFooter>&amp;C&amp;P+27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Define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2022-06-12T18:36:00Z</dcterms:created>
  <dcterms:modified xsi:type="dcterms:W3CDTF">2022-08-01T01:49:53Z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eadingLayout">
    <vt:bool>true</vt:bool>
  </property>
  <property fmtid="{D5CDD505-2E9C-101B-9397-08002B2CF9AE}" pid="4" name="ICV">
    <vt:lpwstr>1CAB51FC91784B6B86B1FCFB05377701</vt:lpwstr>
  </property>
</Properties>
</file>