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基金收入" sheetId="1" r:id="rId1"/>
    <sheet name="基金支出" sheetId="2" r:id="rId2"/>
    <sheet name="政府性基金转移支付表" sheetId="3" r:id="rId3"/>
    <sheet name="政府专项债务限额和余额情况表" sheetId="4" r:id="rId4"/>
  </sheets>
  <definedNames/>
  <calcPr fullCalcOnLoad="1"/>
</workbook>
</file>

<file path=xl/sharedStrings.xml><?xml version="1.0" encoding="utf-8"?>
<sst xmlns="http://schemas.openxmlformats.org/spreadsheetml/2006/main" count="83" uniqueCount="74">
  <si>
    <t>大洼区2022年政府性基金预算收入预算表</t>
  </si>
  <si>
    <t>制表：大洼区财政局</t>
  </si>
  <si>
    <t>2021年12月1日</t>
  </si>
  <si>
    <t>单位：万元</t>
  </si>
  <si>
    <t>项目</t>
  </si>
  <si>
    <t>2021年预计完成数</t>
  </si>
  <si>
    <t>2022年预算安排数</t>
  </si>
  <si>
    <t>2022年预算数比2021年预计数</t>
  </si>
  <si>
    <t>备注</t>
  </si>
  <si>
    <t>增减额</t>
  </si>
  <si>
    <t>增长（%）</t>
  </si>
  <si>
    <t>政府性基金预算收入合计</t>
  </si>
  <si>
    <t>旅游发展基金收入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</si>
  <si>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</si>
  <si>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</si>
  <si>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</si>
  <si>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</si>
  <si>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</si>
  <si>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</si>
  <si>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</si>
  <si>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</si>
  <si>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</si>
  <si>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</si>
  <si>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污水处理费收入</t>
  </si>
  <si>
    <t>专项债券对应项目专项收入</t>
  </si>
  <si>
    <t>加：上级补助收入</t>
  </si>
  <si>
    <t xml:space="preserve">    上年结转收入</t>
  </si>
  <si>
    <t xml:space="preserve">    调入资金</t>
  </si>
  <si>
    <t xml:space="preserve">    新增债券收入</t>
  </si>
  <si>
    <t xml:space="preserve">    债务转贷收入</t>
  </si>
  <si>
    <t>收 入 总 计</t>
  </si>
  <si>
    <t>大洼区2022年政府性基金预算支出预算表</t>
  </si>
  <si>
    <t xml:space="preserve">           2021年12月1日</t>
  </si>
  <si>
    <t>项        目</t>
  </si>
  <si>
    <t>2021年预算安排数</t>
  </si>
  <si>
    <t>2022年预算数比2021年预算数</t>
  </si>
  <si>
    <t>政府性基金预算支出合计</t>
  </si>
  <si>
    <t>国家电影事业发展专项资金安排的支出</t>
  </si>
  <si>
    <t>旅游发展基金支出</t>
  </si>
  <si>
    <t>大中型水库移民后期扶持基金支出</t>
  </si>
  <si>
    <t>小型水库移民扶助基金相关支出</t>
  </si>
  <si>
    <t>国有土地使用权出让相关支出</t>
  </si>
  <si>
    <t>农业土地开发资金相关支出</t>
  </si>
  <si>
    <t>城市基础设施配套费相关支出</t>
  </si>
  <si>
    <t>污水处理费相关支出</t>
  </si>
  <si>
    <t>棚户区改造专项债券收入安排的支出</t>
  </si>
  <si>
    <t>污水处理费对应专项债券收入安排的支出</t>
  </si>
  <si>
    <t>国家重大水利工程建设基金安排的支出</t>
  </si>
  <si>
    <t>彩票公益金安排的支出</t>
  </si>
  <si>
    <t>其他政府性基金相关支出</t>
  </si>
  <si>
    <t>地方政府专项债务付息支出</t>
  </si>
  <si>
    <t>地方政府专项债务发行费用支出</t>
  </si>
  <si>
    <t>抗疫特别国债安排的支出</t>
  </si>
  <si>
    <t>加：上解上级支出</t>
  </si>
  <si>
    <t xml:space="preserve">    调出资金</t>
  </si>
  <si>
    <t xml:space="preserve">    债务还本支出</t>
  </si>
  <si>
    <t xml:space="preserve">        结转下年</t>
  </si>
  <si>
    <t>支 出 总 计</t>
  </si>
  <si>
    <t>大洼区2022年政府性基金转移支付情况表</t>
  </si>
  <si>
    <t>金额</t>
  </si>
  <si>
    <t>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</si>
  <si>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</si>
  <si>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</si>
  <si>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</si>
  <si>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</si>
  <si>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</si>
  <si>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</si>
  <si>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备注：本年无政府性基金转移支付数据</t>
  </si>
  <si>
    <t>盘锦市大洼区2021年地方政府专项债务限额、余额情况表</t>
  </si>
  <si>
    <t>单位：亿元</t>
  </si>
  <si>
    <t>地区</t>
  </si>
  <si>
    <t>专项债务限额</t>
  </si>
  <si>
    <t>专项债务余额</t>
  </si>
  <si>
    <t>大洼区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</si>
</sst>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#,##0.0_ "/>
    <numFmt numFmtId="180" formatCode="0.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2" fillId="0" borderId="0" xfId="51" applyFont="1" applyAlignment="1">
      <alignment/>
      <protection/>
    </xf>
    <xf numFmtId="0" fontId="0" fillId="0" borderId="0" xfId="51">
      <alignment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right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/>
      <protection/>
    </xf>
    <xf numFmtId="176" fontId="1" fillId="0" borderId="10" xfId="6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Alignment="1">
      <alignment horizontal="right" vertical="center"/>
    </xf>
    <xf numFmtId="0" fontId="6" fillId="0" borderId="10" xfId="0" applyBorder="1" applyAlignment="1">
      <alignment horizontal="center" vertical="center"/>
    </xf>
    <xf numFmtId="177" fontId="6" fillId="0" borderId="10" xfId="0" applyNumberFormat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0" xfId="65" applyNumberFormat="1" applyFont="1" applyFill="1" applyAlignment="1">
      <alignment horizontal="center" vertical="center"/>
      <protection/>
    </xf>
    <xf numFmtId="49" fontId="1" fillId="0" borderId="11" xfId="65" applyNumberFormat="1" applyFont="1" applyFill="1" applyBorder="1" applyAlignment="1">
      <alignment vertical="center"/>
      <protection/>
    </xf>
    <xf numFmtId="49" fontId="1" fillId="0" borderId="11" xfId="65" applyNumberFormat="1" applyFont="1" applyFill="1" applyBorder="1" applyAlignment="1">
      <alignment horizontal="left" vertical="center"/>
      <protection/>
    </xf>
    <xf numFmtId="49" fontId="1" fillId="0" borderId="11" xfId="65" applyNumberFormat="1" applyFont="1" applyFill="1" applyBorder="1" applyAlignment="1">
      <alignment horizontal="right" vertical="center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65" applyNumberFormat="1" applyFont="1" applyFill="1" applyBorder="1" applyAlignment="1">
      <alignment horizontal="left" vertical="center" wrapText="1"/>
      <protection/>
    </xf>
    <xf numFmtId="178" fontId="5" fillId="0" borderId="10" xfId="65" applyNumberFormat="1" applyFont="1" applyFill="1" applyBorder="1" applyAlignment="1" applyProtection="1">
      <alignment horizontal="center" vertical="center"/>
      <protection locked="0"/>
    </xf>
    <xf numFmtId="179" fontId="5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indent="1"/>
      <protection/>
    </xf>
    <xf numFmtId="178" fontId="0" fillId="0" borderId="10" xfId="65" applyNumberFormat="1" applyFont="1" applyFill="1" applyBorder="1" applyAlignment="1" applyProtection="1">
      <alignment horizontal="center" vertical="center"/>
      <protection locked="0"/>
    </xf>
    <xf numFmtId="179" fontId="0" fillId="0" borderId="10" xfId="65" applyNumberFormat="1" applyFont="1" applyFill="1" applyBorder="1" applyAlignment="1" applyProtection="1">
      <alignment horizontal="center" vertical="center"/>
      <protection/>
    </xf>
    <xf numFmtId="178" fontId="0" fillId="0" borderId="10" xfId="65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>
      <alignment/>
    </xf>
    <xf numFmtId="49" fontId="0" fillId="0" borderId="12" xfId="65" applyNumberFormat="1" applyFont="1" applyFill="1" applyBorder="1" applyAlignment="1" applyProtection="1">
      <alignment horizontal="left" vertical="center" indent="1"/>
      <protection/>
    </xf>
    <xf numFmtId="49" fontId="0" fillId="0" borderId="12" xfId="65" applyNumberFormat="1" applyFont="1" applyFill="1" applyBorder="1" applyAlignment="1" applyProtection="1">
      <alignment horizontal="left" vertical="center"/>
      <protection/>
    </xf>
    <xf numFmtId="49" fontId="5" fillId="0" borderId="10" xfId="65" applyNumberFormat="1" applyFont="1" applyFill="1" applyBorder="1" applyAlignment="1" applyProtection="1">
      <alignment horizontal="center" vertical="center"/>
      <protection/>
    </xf>
    <xf numFmtId="178" fontId="5" fillId="0" borderId="10" xfId="6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49" fontId="1" fillId="0" borderId="11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 wrapText="1"/>
      <protection/>
    </xf>
    <xf numFmtId="49" fontId="5" fillId="0" borderId="14" xfId="65" applyNumberFormat="1" applyFont="1" applyFill="1" applyBorder="1" applyAlignment="1">
      <alignment horizontal="center" vertical="center" wrapText="1"/>
      <protection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5" fillId="0" borderId="13" xfId="65" applyNumberFormat="1" applyFont="1" applyFill="1" applyBorder="1" applyAlignment="1">
      <alignment horizontal="left" vertical="center" wrapText="1"/>
      <protection/>
    </xf>
    <xf numFmtId="178" fontId="5" fillId="0" borderId="12" xfId="65" applyNumberFormat="1" applyFont="1" applyFill="1" applyBorder="1" applyAlignment="1" applyProtection="1">
      <alignment horizontal="center" vertical="center"/>
      <protection locked="0"/>
    </xf>
    <xf numFmtId="179" fontId="5" fillId="0" borderId="12" xfId="65" applyNumberFormat="1" applyFont="1" applyFill="1" applyBorder="1" applyAlignment="1" applyProtection="1">
      <alignment horizontal="center" vertical="center"/>
      <protection locked="0"/>
    </xf>
    <xf numFmtId="178" fontId="0" fillId="0" borderId="12" xfId="65" applyNumberFormat="1" applyFont="1" applyFill="1" applyBorder="1" applyAlignment="1" applyProtection="1">
      <alignment horizontal="center" vertical="center"/>
      <protection locked="0"/>
    </xf>
    <xf numFmtId="179" fontId="0" fillId="0" borderId="12" xfId="6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9" fontId="0" fillId="0" borderId="12" xfId="65" applyNumberFormat="1" applyFont="1" applyFill="1" applyBorder="1" applyAlignment="1" applyProtection="1">
      <alignment horizontal="center" vertical="center"/>
      <protection locked="0"/>
    </xf>
    <xf numFmtId="179" fontId="0" fillId="0" borderId="10" xfId="65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  <cellStyle name="常规_ts" xfId="66"/>
    <cellStyle name="常规_附件2-2017年草案新增2张债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xSplit="1" ySplit="5" topLeftCell="B8" activePane="bottomRight" state="frozen"/>
      <selection pane="bottomRight" activeCell="F19" sqref="F19"/>
    </sheetView>
  </sheetViews>
  <sheetFormatPr defaultColWidth="9.00390625" defaultRowHeight="14.25"/>
  <cols>
    <col min="1" max="1" width="36.25390625" style="19" customWidth="1"/>
    <col min="2" max="6" width="17.125" style="19" customWidth="1"/>
    <col min="7" max="16384" width="9.00390625" style="19" customWidth="1"/>
  </cols>
  <sheetData>
    <row r="1" spans="1:6" s="19" customFormat="1" ht="23.25" customHeight="1">
      <c r="A1" s="22" t="s">
        <v>0</v>
      </c>
      <c r="B1" s="22"/>
      <c r="C1" s="22"/>
      <c r="D1" s="22"/>
      <c r="E1" s="22"/>
      <c r="F1" s="22"/>
    </row>
    <row r="2" spans="1:6" s="41" customFormat="1" ht="22.5" customHeight="1">
      <c r="A2" s="23" t="s">
        <v>1</v>
      </c>
      <c r="B2" s="23"/>
      <c r="C2" s="42" t="s">
        <v>2</v>
      </c>
      <c r="D2" s="23"/>
      <c r="E2" s="23"/>
      <c r="F2" s="25" t="s">
        <v>3</v>
      </c>
    </row>
    <row r="3" spans="1:6" s="41" customFormat="1" ht="21.75" customHeight="1">
      <c r="A3" s="27" t="s">
        <v>4</v>
      </c>
      <c r="B3" s="27" t="s">
        <v>5</v>
      </c>
      <c r="C3" s="27" t="s">
        <v>6</v>
      </c>
      <c r="D3" s="43" t="s">
        <v>7</v>
      </c>
      <c r="E3" s="44"/>
      <c r="F3" s="28" t="s">
        <v>8</v>
      </c>
    </row>
    <row r="4" spans="1:6" s="19" customFormat="1" ht="21.75" customHeight="1">
      <c r="A4" s="27"/>
      <c r="B4" s="27"/>
      <c r="C4" s="27"/>
      <c r="D4" s="27" t="s">
        <v>9</v>
      </c>
      <c r="E4" s="45" t="s">
        <v>10</v>
      </c>
      <c r="F4" s="28"/>
    </row>
    <row r="5" spans="1:6" s="20" customFormat="1" ht="21.75" customHeight="1">
      <c r="A5" s="46" t="s">
        <v>11</v>
      </c>
      <c r="B5" s="47">
        <f>SUM(B6:B19)</f>
        <v>24173</v>
      </c>
      <c r="C5" s="47">
        <f>SUM(C6:C19)</f>
        <v>35000</v>
      </c>
      <c r="D5" s="47">
        <f>SUM(D6:D19)</f>
        <v>10827</v>
      </c>
      <c r="E5" s="48">
        <f aca="true" t="shared" si="0" ref="E5:E26">SUM(D5/B5)*100</f>
        <v>44.78964133537418</v>
      </c>
      <c r="F5" s="28"/>
    </row>
    <row r="6" spans="1:6" s="19" customFormat="1" ht="21.75" customHeight="1">
      <c r="A6" s="32" t="s">
        <v>12</v>
      </c>
      <c r="B6" s="49"/>
      <c r="C6" s="49"/>
      <c r="D6" s="49">
        <f aca="true" t="shared" si="1" ref="D6:D19">SUM(C6-B6)</f>
        <v>0</v>
      </c>
      <c r="E6" s="50" t="e">
        <f t="shared" si="0"/>
        <v>#DIV/0!</v>
      </c>
      <c r="F6" s="51"/>
    </row>
    <row r="7" spans="1:6" s="19" customFormat="1" ht="21.75" customHeight="1">
      <c r="A7" s="32" t="s">
        <v>13</v>
      </c>
      <c r="B7" s="49"/>
      <c r="C7" s="49"/>
      <c r="D7" s="49">
        <f t="shared" si="1"/>
        <v>0</v>
      </c>
      <c r="E7" s="50" t="e">
        <f t="shared" si="0"/>
        <v>#DIV/0!</v>
      </c>
      <c r="F7" s="51"/>
    </row>
    <row r="8" spans="1:6" s="19" customFormat="1" ht="21.75" customHeight="1">
      <c r="A8" s="32" t="s">
        <v>14</v>
      </c>
      <c r="B8" s="49"/>
      <c r="C8" s="49"/>
      <c r="D8" s="49">
        <f t="shared" si="1"/>
        <v>0</v>
      </c>
      <c r="E8" s="50" t="e">
        <f t="shared" si="0"/>
        <v>#DIV/0!</v>
      </c>
      <c r="F8" s="51"/>
    </row>
    <row r="9" spans="1:6" s="19" customFormat="1" ht="21.75" customHeight="1">
      <c r="A9" s="32" t="s">
        <v>15</v>
      </c>
      <c r="B9" s="49"/>
      <c r="C9" s="49"/>
      <c r="D9" s="49">
        <f t="shared" si="1"/>
        <v>0</v>
      </c>
      <c r="E9" s="50" t="e">
        <f t="shared" si="0"/>
        <v>#DIV/0!</v>
      </c>
      <c r="F9" s="51"/>
    </row>
    <row r="10" spans="1:6" s="19" customFormat="1" ht="21.75" customHeight="1">
      <c r="A10" s="32" t="s">
        <v>16</v>
      </c>
      <c r="B10" s="49">
        <v>22350</v>
      </c>
      <c r="C10" s="49">
        <v>33000</v>
      </c>
      <c r="D10" s="49">
        <f t="shared" si="1"/>
        <v>10650</v>
      </c>
      <c r="E10" s="50">
        <f t="shared" si="0"/>
        <v>47.651006711409394</v>
      </c>
      <c r="F10" s="51"/>
    </row>
    <row r="11" spans="1:6" s="19" customFormat="1" ht="21.75" customHeight="1">
      <c r="A11" s="32" t="s">
        <v>17</v>
      </c>
      <c r="B11" s="49"/>
      <c r="C11" s="49"/>
      <c r="D11" s="49">
        <f t="shared" si="1"/>
        <v>0</v>
      </c>
      <c r="E11" s="50" t="e">
        <f t="shared" si="0"/>
        <v>#DIV/0!</v>
      </c>
      <c r="F11" s="51"/>
    </row>
    <row r="12" spans="1:6" s="19" customFormat="1" ht="21.75" customHeight="1">
      <c r="A12" s="32" t="s">
        <v>18</v>
      </c>
      <c r="B12" s="49"/>
      <c r="C12" s="49"/>
      <c r="D12" s="49">
        <f t="shared" si="1"/>
        <v>0</v>
      </c>
      <c r="E12" s="50" t="e">
        <f t="shared" si="0"/>
        <v>#DIV/0!</v>
      </c>
      <c r="F12" s="51"/>
    </row>
    <row r="13" spans="1:6" s="19" customFormat="1" ht="21.75" customHeight="1">
      <c r="A13" s="32" t="s">
        <v>19</v>
      </c>
      <c r="B13" s="49"/>
      <c r="C13" s="49"/>
      <c r="D13" s="49">
        <f t="shared" si="1"/>
        <v>0</v>
      </c>
      <c r="E13" s="50" t="e">
        <f t="shared" si="0"/>
        <v>#DIV/0!</v>
      </c>
      <c r="F13" s="51"/>
    </row>
    <row r="14" spans="1:6" s="19" customFormat="1" ht="21.75" customHeight="1">
      <c r="A14" s="32" t="s">
        <v>20</v>
      </c>
      <c r="B14" s="49">
        <v>1566</v>
      </c>
      <c r="C14" s="49">
        <v>1700</v>
      </c>
      <c r="D14" s="49">
        <f t="shared" si="1"/>
        <v>134</v>
      </c>
      <c r="E14" s="50">
        <f t="shared" si="0"/>
        <v>8.55683269476373</v>
      </c>
      <c r="F14" s="51"/>
    </row>
    <row r="15" spans="1:6" s="19" customFormat="1" ht="21.75" customHeight="1">
      <c r="A15" s="32" t="s">
        <v>21</v>
      </c>
      <c r="B15" s="49"/>
      <c r="C15" s="49"/>
      <c r="D15" s="49">
        <f t="shared" si="1"/>
        <v>0</v>
      </c>
      <c r="E15" s="50" t="e">
        <f t="shared" si="0"/>
        <v>#DIV/0!</v>
      </c>
      <c r="F15" s="51"/>
    </row>
    <row r="16" spans="1:6" s="19" customFormat="1" ht="21.75" customHeight="1">
      <c r="A16" s="32" t="s">
        <v>22</v>
      </c>
      <c r="B16" s="49"/>
      <c r="C16" s="49"/>
      <c r="D16" s="49">
        <f t="shared" si="1"/>
        <v>0</v>
      </c>
      <c r="E16" s="50" t="e">
        <f t="shared" si="0"/>
        <v>#DIV/0!</v>
      </c>
      <c r="F16" s="51"/>
    </row>
    <row r="17" spans="1:6" s="19" customFormat="1" ht="21.75" customHeight="1">
      <c r="A17" s="32" t="s">
        <v>23</v>
      </c>
      <c r="B17" s="49">
        <v>257</v>
      </c>
      <c r="C17" s="49">
        <v>300</v>
      </c>
      <c r="D17" s="49">
        <f t="shared" si="1"/>
        <v>43</v>
      </c>
      <c r="E17" s="50">
        <f t="shared" si="0"/>
        <v>16.731517509727624</v>
      </c>
      <c r="F17" s="51"/>
    </row>
    <row r="18" spans="1:6" s="19" customFormat="1" ht="21.75" customHeight="1">
      <c r="A18" s="32" t="s">
        <v>24</v>
      </c>
      <c r="B18" s="35"/>
      <c r="C18" s="35"/>
      <c r="D18" s="49">
        <f t="shared" si="1"/>
        <v>0</v>
      </c>
      <c r="E18" s="50" t="e">
        <f t="shared" si="0"/>
        <v>#DIV/0!</v>
      </c>
      <c r="F18" s="51"/>
    </row>
    <row r="19" spans="1:6" s="19" customFormat="1" ht="21.75" customHeight="1">
      <c r="A19" s="32" t="s">
        <v>24</v>
      </c>
      <c r="B19" s="52"/>
      <c r="C19" s="52"/>
      <c r="D19" s="49">
        <f t="shared" si="1"/>
        <v>0</v>
      </c>
      <c r="E19" s="50" t="e">
        <f t="shared" si="0"/>
        <v>#DIV/0!</v>
      </c>
      <c r="F19" s="51"/>
    </row>
    <row r="20" spans="1:6" s="19" customFormat="1" ht="21.75" customHeight="1">
      <c r="A20" s="53"/>
      <c r="B20" s="52"/>
      <c r="C20" s="52"/>
      <c r="D20" s="50"/>
      <c r="E20" s="50" t="e">
        <f t="shared" si="0"/>
        <v>#DIV/0!</v>
      </c>
      <c r="F20" s="51"/>
    </row>
    <row r="21" spans="1:6" s="19" customFormat="1" ht="21.75" customHeight="1">
      <c r="A21" s="32" t="s">
        <v>25</v>
      </c>
      <c r="B21" s="52">
        <v>1369</v>
      </c>
      <c r="C21" s="52">
        <v>1373</v>
      </c>
      <c r="D21" s="50"/>
      <c r="E21" s="50">
        <f t="shared" si="0"/>
        <v>0</v>
      </c>
      <c r="F21" s="51"/>
    </row>
    <row r="22" spans="1:6" s="19" customFormat="1" ht="21.75" customHeight="1">
      <c r="A22" s="32" t="s">
        <v>26</v>
      </c>
      <c r="B22" s="52">
        <v>1993</v>
      </c>
      <c r="C22" s="52">
        <v>861</v>
      </c>
      <c r="D22" s="50"/>
      <c r="E22" s="50">
        <f t="shared" si="0"/>
        <v>0</v>
      </c>
      <c r="F22" s="51"/>
    </row>
    <row r="23" spans="1:6" s="19" customFormat="1" ht="21.75" customHeight="1">
      <c r="A23" s="32" t="s">
        <v>27</v>
      </c>
      <c r="B23" s="52">
        <v>2711</v>
      </c>
      <c r="C23" s="52"/>
      <c r="D23" s="50"/>
      <c r="E23" s="50">
        <f t="shared" si="0"/>
        <v>0</v>
      </c>
      <c r="F23" s="51"/>
    </row>
    <row r="24" spans="1:6" s="19" customFormat="1" ht="21.75" customHeight="1">
      <c r="A24" s="32" t="s">
        <v>28</v>
      </c>
      <c r="B24" s="52">
        <v>6000</v>
      </c>
      <c r="C24" s="52"/>
      <c r="D24" s="54"/>
      <c r="E24" s="50">
        <f t="shared" si="0"/>
        <v>0</v>
      </c>
      <c r="F24" s="51"/>
    </row>
    <row r="25" spans="1:6" s="19" customFormat="1" ht="21.75" customHeight="1">
      <c r="A25" s="32" t="s">
        <v>29</v>
      </c>
      <c r="B25" s="52">
        <v>7907</v>
      </c>
      <c r="C25" s="52"/>
      <c r="D25" s="55"/>
      <c r="E25" s="50">
        <f t="shared" si="0"/>
        <v>0</v>
      </c>
      <c r="F25" s="51"/>
    </row>
    <row r="26" spans="1:6" s="20" customFormat="1" ht="21.75" customHeight="1">
      <c r="A26" s="56" t="s">
        <v>30</v>
      </c>
      <c r="B26" s="57">
        <f>SUM(B5,B21:B25)</f>
        <v>44153</v>
      </c>
      <c r="C26" s="57">
        <f>SUM(C5,C21:C25)</f>
        <v>37234</v>
      </c>
      <c r="D26" s="57">
        <f>SUM(D5,D21:D25)</f>
        <v>10827</v>
      </c>
      <c r="E26" s="48">
        <f t="shared" si="0"/>
        <v>24.521550064548276</v>
      </c>
      <c r="F26" s="58"/>
    </row>
  </sheetData>
  <sheetProtection/>
  <mergeCells count="6">
    <mergeCell ref="A1:F1"/>
    <mergeCell ref="D3:E3"/>
    <mergeCell ref="A3:A4"/>
    <mergeCell ref="B3:B4"/>
    <mergeCell ref="C3:C4"/>
    <mergeCell ref="F3:F4"/>
  </mergeCells>
  <printOptions/>
  <pageMargins left="1.12" right="0.35" top="0.27" bottom="0.17" header="0.26" footer="0.16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5" topLeftCell="B6" activePane="bottomRight" state="frozen"/>
      <selection pane="bottomRight" activeCell="J14" sqref="J14"/>
    </sheetView>
  </sheetViews>
  <sheetFormatPr defaultColWidth="9.00390625" defaultRowHeight="14.25"/>
  <cols>
    <col min="1" max="1" width="45.375" style="19" customWidth="1"/>
    <col min="2" max="6" width="16.625" style="19" customWidth="1"/>
    <col min="7" max="16384" width="9.00390625" style="19" customWidth="1"/>
  </cols>
  <sheetData>
    <row r="1" spans="1:6" s="19" customFormat="1" ht="25.5">
      <c r="A1" s="22" t="s">
        <v>31</v>
      </c>
      <c r="B1" s="22"/>
      <c r="C1" s="22"/>
      <c r="D1" s="22"/>
      <c r="E1" s="22"/>
      <c r="F1" s="22"/>
    </row>
    <row r="2" spans="1:6" s="19" customFormat="1" ht="20.25" customHeight="1">
      <c r="A2" s="23" t="s">
        <v>1</v>
      </c>
      <c r="B2" s="24" t="s">
        <v>32</v>
      </c>
      <c r="C2" s="24"/>
      <c r="D2" s="24"/>
      <c r="E2" s="23"/>
      <c r="F2" s="25" t="s">
        <v>3</v>
      </c>
    </row>
    <row r="3" spans="1:6" s="19" customFormat="1" ht="22.5" customHeight="1">
      <c r="A3" s="26" t="s">
        <v>33</v>
      </c>
      <c r="B3" s="27" t="s">
        <v>34</v>
      </c>
      <c r="C3" s="27" t="s">
        <v>6</v>
      </c>
      <c r="D3" s="27" t="s">
        <v>35</v>
      </c>
      <c r="E3" s="27"/>
      <c r="F3" s="28" t="s">
        <v>8</v>
      </c>
    </row>
    <row r="4" spans="1:6" s="19" customFormat="1" ht="22.5" customHeight="1">
      <c r="A4" s="26"/>
      <c r="B4" s="27"/>
      <c r="C4" s="27"/>
      <c r="D4" s="27" t="s">
        <v>9</v>
      </c>
      <c r="E4" s="27" t="s">
        <v>10</v>
      </c>
      <c r="F4" s="28"/>
    </row>
    <row r="5" spans="1:6" s="20" customFormat="1" ht="21.75" customHeight="1">
      <c r="A5" s="29" t="s">
        <v>36</v>
      </c>
      <c r="B5" s="30">
        <f>SUM(B6:B20)</f>
        <v>20494</v>
      </c>
      <c r="C5" s="30">
        <f>SUM(C6:C20)</f>
        <v>17234</v>
      </c>
      <c r="D5" s="30">
        <f>SUM(D8:D20)</f>
        <v>-3249</v>
      </c>
      <c r="E5" s="31">
        <f aca="true" t="shared" si="0" ref="E5:E21">SUM(C5-B5)/B5*100</f>
        <v>-15.907094759441787</v>
      </c>
      <c r="F5" s="28"/>
    </row>
    <row r="6" spans="1:6" s="20" customFormat="1" ht="21.75" customHeight="1">
      <c r="A6" s="32" t="s">
        <v>37</v>
      </c>
      <c r="B6" s="33">
        <v>15</v>
      </c>
      <c r="C6" s="33">
        <v>4</v>
      </c>
      <c r="D6" s="33">
        <f aca="true" t="shared" si="1" ref="D6:D21">SUM(C6-B6)</f>
        <v>-11</v>
      </c>
      <c r="E6" s="34"/>
      <c r="F6" s="34"/>
    </row>
    <row r="7" spans="1:6" s="19" customFormat="1" ht="21.75" customHeight="1">
      <c r="A7" s="32" t="s">
        <v>38</v>
      </c>
      <c r="B7" s="35"/>
      <c r="C7" s="35"/>
      <c r="D7" s="33">
        <f t="shared" si="1"/>
        <v>0</v>
      </c>
      <c r="E7" s="34" t="e">
        <f t="shared" si="0"/>
        <v>#DIV/0!</v>
      </c>
      <c r="F7" s="36"/>
    </row>
    <row r="8" spans="1:6" s="19" customFormat="1" ht="21.75" customHeight="1">
      <c r="A8" s="32" t="s">
        <v>39</v>
      </c>
      <c r="B8" s="33"/>
      <c r="C8" s="33">
        <v>609</v>
      </c>
      <c r="D8" s="33">
        <f t="shared" si="1"/>
        <v>609</v>
      </c>
      <c r="E8" s="34"/>
      <c r="F8" s="36"/>
    </row>
    <row r="9" spans="1:6" s="19" customFormat="1" ht="21.75" customHeight="1">
      <c r="A9" s="32" t="s">
        <v>40</v>
      </c>
      <c r="B9" s="33"/>
      <c r="C9" s="33">
        <v>72</v>
      </c>
      <c r="D9" s="33">
        <f t="shared" si="1"/>
        <v>72</v>
      </c>
      <c r="E9" s="34"/>
      <c r="F9" s="36"/>
    </row>
    <row r="10" spans="1:6" s="19" customFormat="1" ht="21.75" customHeight="1">
      <c r="A10" s="32" t="s">
        <v>41</v>
      </c>
      <c r="B10" s="33">
        <v>12851</v>
      </c>
      <c r="C10" s="33">
        <v>1000</v>
      </c>
      <c r="D10" s="33">
        <f t="shared" si="1"/>
        <v>-11851</v>
      </c>
      <c r="E10" s="34">
        <f t="shared" si="0"/>
        <v>-92.21850439654501</v>
      </c>
      <c r="F10" s="36"/>
    </row>
    <row r="11" spans="1:6" s="19" customFormat="1" ht="21.75" customHeight="1">
      <c r="A11" s="32" t="s">
        <v>42</v>
      </c>
      <c r="B11" s="33"/>
      <c r="C11" s="33"/>
      <c r="D11" s="33">
        <f t="shared" si="1"/>
        <v>0</v>
      </c>
      <c r="E11" s="34" t="e">
        <f t="shared" si="0"/>
        <v>#DIV/0!</v>
      </c>
      <c r="F11" s="36"/>
    </row>
    <row r="12" spans="1:6" s="19" customFormat="1" ht="21.75" customHeight="1">
      <c r="A12" s="32" t="s">
        <v>43</v>
      </c>
      <c r="B12" s="33">
        <v>1200</v>
      </c>
      <c r="C12" s="33">
        <v>1700</v>
      </c>
      <c r="D12" s="33">
        <f t="shared" si="1"/>
        <v>500</v>
      </c>
      <c r="E12" s="34">
        <f t="shared" si="0"/>
        <v>41.66666666666667</v>
      </c>
      <c r="F12" s="36"/>
    </row>
    <row r="13" spans="1:6" s="19" customFormat="1" ht="21.75" customHeight="1">
      <c r="A13" s="32" t="s">
        <v>44</v>
      </c>
      <c r="B13" s="33">
        <v>300</v>
      </c>
      <c r="C13" s="33">
        <v>300</v>
      </c>
      <c r="D13" s="33">
        <f t="shared" si="1"/>
        <v>0</v>
      </c>
      <c r="E13" s="34">
        <f t="shared" si="0"/>
        <v>0</v>
      </c>
      <c r="F13" s="36"/>
    </row>
    <row r="14" spans="1:6" s="21" customFormat="1" ht="22.5" customHeight="1">
      <c r="A14" s="32" t="s">
        <v>45</v>
      </c>
      <c r="B14" s="33"/>
      <c r="C14" s="33"/>
      <c r="D14" s="33">
        <f t="shared" si="1"/>
        <v>0</v>
      </c>
      <c r="E14" s="34" t="e">
        <f t="shared" si="0"/>
        <v>#DIV/0!</v>
      </c>
      <c r="F14" s="34"/>
    </row>
    <row r="15" spans="1:6" s="21" customFormat="1" ht="21.75" customHeight="1">
      <c r="A15" s="32" t="s">
        <v>46</v>
      </c>
      <c r="B15" s="33"/>
      <c r="C15" s="33"/>
      <c r="D15" s="33">
        <f t="shared" si="1"/>
        <v>0</v>
      </c>
      <c r="E15" s="34" t="e">
        <f t="shared" si="0"/>
        <v>#DIV/0!</v>
      </c>
      <c r="F15" s="34"/>
    </row>
    <row r="16" spans="1:6" s="19" customFormat="1" ht="21.75" customHeight="1">
      <c r="A16" s="32" t="s">
        <v>47</v>
      </c>
      <c r="B16" s="33"/>
      <c r="C16" s="33"/>
      <c r="D16" s="33">
        <f t="shared" si="1"/>
        <v>0</v>
      </c>
      <c r="E16" s="34" t="e">
        <f t="shared" si="0"/>
        <v>#DIV/0!</v>
      </c>
      <c r="F16" s="36"/>
    </row>
    <row r="17" spans="1:6" s="19" customFormat="1" ht="21.75" customHeight="1">
      <c r="A17" s="32" t="s">
        <v>48</v>
      </c>
      <c r="B17" s="35">
        <v>128</v>
      </c>
      <c r="C17" s="35">
        <v>1549</v>
      </c>
      <c r="D17" s="33">
        <f t="shared" si="1"/>
        <v>1421</v>
      </c>
      <c r="E17" s="34">
        <f t="shared" si="0"/>
        <v>1110.15625</v>
      </c>
      <c r="F17" s="36"/>
    </row>
    <row r="18" spans="1:6" s="19" customFormat="1" ht="21.75" customHeight="1">
      <c r="A18" s="32" t="s">
        <v>49</v>
      </c>
      <c r="B18" s="35"/>
      <c r="C18" s="35"/>
      <c r="D18" s="33">
        <f t="shared" si="1"/>
        <v>0</v>
      </c>
      <c r="E18" s="34" t="e">
        <f t="shared" si="0"/>
        <v>#DIV/0!</v>
      </c>
      <c r="F18" s="36"/>
    </row>
    <row r="19" spans="1:6" s="19" customFormat="1" ht="21.75" customHeight="1">
      <c r="A19" s="37" t="s">
        <v>50</v>
      </c>
      <c r="B19" s="33">
        <v>5900</v>
      </c>
      <c r="C19" s="33">
        <v>11900</v>
      </c>
      <c r="D19" s="33">
        <f t="shared" si="1"/>
        <v>6000</v>
      </c>
      <c r="E19" s="34">
        <f t="shared" si="0"/>
        <v>101.69491525423729</v>
      </c>
      <c r="F19" s="36"/>
    </row>
    <row r="20" spans="1:6" s="19" customFormat="1" ht="21.75" customHeight="1">
      <c r="A20" s="37" t="s">
        <v>51</v>
      </c>
      <c r="B20" s="33">
        <v>100</v>
      </c>
      <c r="C20" s="33">
        <v>100</v>
      </c>
      <c r="D20" s="33">
        <f t="shared" si="1"/>
        <v>0</v>
      </c>
      <c r="E20" s="34">
        <f t="shared" si="0"/>
        <v>0</v>
      </c>
      <c r="F20" s="36"/>
    </row>
    <row r="21" spans="1:6" s="19" customFormat="1" ht="21.75" customHeight="1">
      <c r="A21" s="37" t="s">
        <v>52</v>
      </c>
      <c r="B21" s="33"/>
      <c r="C21" s="33"/>
      <c r="D21" s="33">
        <f t="shared" si="1"/>
        <v>0</v>
      </c>
      <c r="E21" s="34" t="e">
        <f t="shared" si="0"/>
        <v>#DIV/0!</v>
      </c>
      <c r="F21" s="36"/>
    </row>
    <row r="22" spans="1:6" s="19" customFormat="1" ht="21.75" customHeight="1">
      <c r="A22" s="37"/>
      <c r="B22" s="33"/>
      <c r="C22" s="33"/>
      <c r="D22" s="33"/>
      <c r="E22" s="34"/>
      <c r="F22" s="36"/>
    </row>
    <row r="23" spans="1:6" s="19" customFormat="1" ht="21.75" customHeight="1">
      <c r="A23" s="32" t="s">
        <v>53</v>
      </c>
      <c r="B23" s="33"/>
      <c r="C23" s="33"/>
      <c r="D23" s="33"/>
      <c r="E23" s="34"/>
      <c r="F23" s="36"/>
    </row>
    <row r="24" spans="1:6" s="19" customFormat="1" ht="21.75" customHeight="1">
      <c r="A24" s="32" t="s">
        <v>54</v>
      </c>
      <c r="B24" s="35">
        <v>20000</v>
      </c>
      <c r="C24" s="35">
        <v>20000</v>
      </c>
      <c r="D24" s="35"/>
      <c r="E24" s="34"/>
      <c r="F24" s="36"/>
    </row>
    <row r="25" spans="1:6" s="19" customFormat="1" ht="21.75" customHeight="1">
      <c r="A25" s="32" t="s">
        <v>55</v>
      </c>
      <c r="B25" s="35"/>
      <c r="C25" s="35"/>
      <c r="D25" s="35"/>
      <c r="E25" s="34"/>
      <c r="F25" s="36"/>
    </row>
    <row r="26" spans="1:6" s="19" customFormat="1" ht="21.75" customHeight="1">
      <c r="A26" s="38" t="s">
        <v>56</v>
      </c>
      <c r="B26" s="35"/>
      <c r="C26" s="35"/>
      <c r="D26" s="35"/>
      <c r="E26" s="34"/>
      <c r="F26" s="36"/>
    </row>
    <row r="27" spans="1:6" s="19" customFormat="1" ht="21.75" customHeight="1">
      <c r="A27" s="39" t="s">
        <v>57</v>
      </c>
      <c r="B27" s="40">
        <f>SUM(B5,B23:B26)</f>
        <v>40494</v>
      </c>
      <c r="C27" s="40">
        <f>SUM(C5,C23:C26)</f>
        <v>37234</v>
      </c>
      <c r="D27" s="40">
        <f>SUM(D5,D23:D26)</f>
        <v>-3249</v>
      </c>
      <c r="E27" s="31">
        <f>SUM(C27-B27)/B27*100</f>
        <v>-8.050575393885515</v>
      </c>
      <c r="F27" s="36"/>
    </row>
  </sheetData>
  <sheetProtection/>
  <mergeCells count="7">
    <mergeCell ref="A1:F1"/>
    <mergeCell ref="B2:D2"/>
    <mergeCell ref="D3:E3"/>
    <mergeCell ref="A3:A4"/>
    <mergeCell ref="B3:B4"/>
    <mergeCell ref="C3:C4"/>
    <mergeCell ref="F3:F4"/>
  </mergeCells>
  <printOptions/>
  <pageMargins left="1.07" right="0.54" top="0.19" bottom="0.16" header="0.19" footer="0.16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8" sqref="B18"/>
    </sheetView>
  </sheetViews>
  <sheetFormatPr defaultColWidth="9.00390625" defaultRowHeight="14.25"/>
  <cols>
    <col min="1" max="1" width="63.875" style="10" customWidth="1"/>
    <col min="2" max="2" width="30.25390625" style="10" customWidth="1"/>
    <col min="3" max="16384" width="9.00390625" style="10" customWidth="1"/>
  </cols>
  <sheetData>
    <row r="1" spans="1:2" ht="39.75" customHeight="1">
      <c r="A1" s="11" t="s">
        <v>58</v>
      </c>
      <c r="B1" s="11"/>
    </row>
    <row r="2" ht="20.25" customHeight="1">
      <c r="B2" s="12" t="s">
        <v>3</v>
      </c>
    </row>
    <row r="3" spans="1:2" ht="30" customHeight="1">
      <c r="A3" s="13" t="s">
        <v>4</v>
      </c>
      <c r="B3" s="13" t="s">
        <v>59</v>
      </c>
    </row>
    <row r="4" spans="1:2" ht="30" customHeight="1">
      <c r="A4" s="13" t="s">
        <v>60</v>
      </c>
      <c r="B4" s="14">
        <f>SUM(B5:B10)</f>
        <v>0</v>
      </c>
    </row>
    <row r="5" spans="1:2" ht="30" customHeight="1">
      <c r="A5" s="15" t="s">
        <v>61</v>
      </c>
      <c r="B5" s="16"/>
    </row>
    <row r="6" spans="1:2" ht="30" customHeight="1">
      <c r="A6" s="15" t="s">
        <v>62</v>
      </c>
      <c r="B6" s="16"/>
    </row>
    <row r="7" spans="1:2" ht="30" customHeight="1">
      <c r="A7" s="15" t="s">
        <v>63</v>
      </c>
      <c r="B7" s="16"/>
    </row>
    <row r="8" spans="1:2" ht="30" customHeight="1">
      <c r="A8" s="15" t="s">
        <v>64</v>
      </c>
      <c r="B8" s="16"/>
    </row>
    <row r="9" spans="1:2" ht="30" customHeight="1">
      <c r="A9" s="15" t="s">
        <v>65</v>
      </c>
      <c r="B9" s="16"/>
    </row>
    <row r="10" spans="1:2" ht="30" customHeight="1">
      <c r="A10" s="15" t="s">
        <v>66</v>
      </c>
      <c r="B10" s="17"/>
    </row>
    <row r="12" s="9" customFormat="1" ht="27" customHeight="1">
      <c r="A12" s="18" t="s">
        <v>67</v>
      </c>
    </row>
  </sheetData>
  <sheetProtection/>
  <mergeCells count="1">
    <mergeCell ref="A1:B1"/>
  </mergeCells>
  <printOptions/>
  <pageMargins left="1.64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B4" sqref="B4"/>
    </sheetView>
  </sheetViews>
  <sheetFormatPr defaultColWidth="8.00390625" defaultRowHeight="14.25"/>
  <cols>
    <col min="1" max="1" width="28.75390625" style="1" customWidth="1"/>
    <col min="2" max="3" width="33.875" style="1" customWidth="1"/>
    <col min="4" max="249" width="8.00390625" style="1" customWidth="1"/>
    <col min="250" max="16384" width="8.00390625" style="2" customWidth="1"/>
  </cols>
  <sheetData>
    <row r="1" spans="1:3" ht="25.5">
      <c r="A1" s="3" t="s">
        <v>68</v>
      </c>
      <c r="B1" s="3"/>
      <c r="C1" s="3"/>
    </row>
    <row r="2" spans="1:3" ht="38.25" customHeight="1">
      <c r="A2" s="4"/>
      <c r="B2" s="5"/>
      <c r="C2" s="5" t="s">
        <v>69</v>
      </c>
    </row>
    <row r="3" spans="1:3" ht="38.25" customHeight="1">
      <c r="A3" s="6" t="s">
        <v>70</v>
      </c>
      <c r="B3" s="6" t="s">
        <v>71</v>
      </c>
      <c r="C3" s="6" t="s">
        <v>72</v>
      </c>
    </row>
    <row r="4" spans="1:3" ht="38.25" customHeight="1">
      <c r="A4" s="7" t="s">
        <v>73</v>
      </c>
      <c r="B4" s="8">
        <v>31.4</v>
      </c>
      <c r="C4" s="8">
        <v>31.39</v>
      </c>
    </row>
    <row r="5" ht="38.2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2020-05-29T07:27:29Z</cp:lastPrinted>
  <dcterms:created xsi:type="dcterms:W3CDTF">2020-05-29T07:21:47Z</dcterms:created>
  <dcterms:modified xsi:type="dcterms:W3CDTF">2022-08-31T07:09:46Z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EB1C9D9100064B6CA5D78378FBEF2727</vt:lpwstr>
  </property>
</Properties>
</file>