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<sst xmlns="http://schemas.openxmlformats.org/spreadsheetml/2006/main" count="56" uniqueCount="52">
  <si>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县          （市、区）</t>
  </si>
  <si>
    <t>乡镇水利站名称</t>
  </si>
  <si>
    <t>古城子水利服务站</t>
  </si>
  <si>
    <t>沙岭水利服务站</t>
  </si>
  <si>
    <t>盘锦市2020年度乡镇水利站绩效考核得分表</t>
  </si>
  <si>
    <t>岗位设置和人员管理（22分）</t>
  </si>
  <si>
    <t>业务履行（38分）</t>
  </si>
  <si>
    <t>设施建设和资产管理（34分）</t>
  </si>
  <si>
    <t>队伍建设（6分）</t>
  </si>
  <si>
    <t>上半年考核各分项得分</t>
  </si>
  <si>
    <t>下半年考核各分项得分</t>
  </si>
  <si>
    <t>大洼区</t>
  </si>
  <si>
    <t>上半年考核总得分*40%</t>
  </si>
  <si>
    <t>上半年考核总得分</t>
  </si>
  <si>
    <t>下半年考核总得分</t>
  </si>
  <si>
    <t>下半年考核总得分*60%</t>
  </si>
  <si>
    <t>2020年度加权平均分</t>
  </si>
  <si>
    <t>盘锦市大洼区水利服务管理总站大洼服务站</t>
  </si>
  <si>
    <t>盘锦市大洼区水利服务管理总站榆树服务站</t>
  </si>
  <si>
    <t>盘锦市大洼区水利服务管理总站东风服务站</t>
  </si>
  <si>
    <t>盘锦市大洼区水利服务管理总站新开服务站</t>
  </si>
  <si>
    <t>盘锦市大洼区水利服务管理总站田家服务站</t>
  </si>
  <si>
    <t>盘锦市大洼区水利服务管理总站清水服务站</t>
  </si>
  <si>
    <t>盘锦市大洼区水利服务管理总站新兴服务站</t>
  </si>
  <si>
    <t>盘锦市大洼区水利服务管理总站西安服务站</t>
  </si>
  <si>
    <t>盘锦市大洼区水利服务管理总站新立服务站</t>
  </si>
  <si>
    <t>盘锦市大洼区水利服务管理总站王家服务站</t>
  </si>
  <si>
    <t>盘锦市大洼区水利服务管理总站赵圈河服务站</t>
  </si>
  <si>
    <t>盘锦市大洼区水利服务管理总站唐家服务站</t>
  </si>
  <si>
    <t>盘锦市大洼区水利服务管理总站新建服务站</t>
  </si>
  <si>
    <t>盘锦市大洼区水利服务管理总站平安服务站</t>
  </si>
  <si>
    <t>大洼区荣兴水利管理站</t>
  </si>
  <si>
    <t>大洼县田庄台水利服务站</t>
  </si>
  <si>
    <t>大洼区二界沟街道办事处</t>
  </si>
  <si>
    <t>大洼县辽滨苇场滨城水电农机管理站</t>
  </si>
  <si>
    <t>三角洲水利站</t>
  </si>
  <si>
    <t>盘山县</t>
  </si>
  <si>
    <t>甜水水利服务站</t>
  </si>
  <si>
    <t>胡家水利服务站</t>
  </si>
  <si>
    <t>太平水利服务站</t>
  </si>
  <si>
    <t>得胜水利服务站</t>
  </si>
  <si>
    <t>高升水利服务站</t>
  </si>
  <si>
    <t>陈家水利服务站</t>
  </si>
  <si>
    <t>西绕水利服务站</t>
  </si>
  <si>
    <t>坝墙子水利服务站</t>
  </si>
  <si>
    <t>吴家水利服务站</t>
  </si>
  <si>
    <t>东郭水利服务站</t>
  </si>
  <si>
    <t>羊圈子水利服务站</t>
  </si>
  <si>
    <t>石新水利服务站</t>
  </si>
  <si>
    <t>序号</t>
  </si>
  <si>
    <t>双台子区</t>
  </si>
  <si>
    <t>农业发展服务中心农水办公室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</si>
</sst>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9" xfId="40" applyFont="1" applyBorder="1" applyAlignment="1">
      <alignment horizontal="center" vertical="center" wrapText="1"/>
      <protection/>
    </xf>
    <xf numFmtId="0" fontId="4" fillId="0" borderId="9" xfId="40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4" fillId="33" borderId="9" xfId="40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3" fillId="0" borderId="9" xfId="40" applyFont="1" applyBorder="1" applyAlignment="1">
      <alignment horizontal="center" vertical="center" wrapText="1"/>
      <protection/>
    </xf>
    <xf numFmtId="0" fontId="4" fillId="0" borderId="9" xfId="40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3" fillId="33" borderId="9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S6" sqref="S6"/>
    </sheetView>
  </sheetViews>
  <sheetFormatPr defaultColWidth="8.8515625" defaultRowHeight="15"/>
  <cols>
    <col min="1" max="1" width="11.8515625" style="0" customWidth="1"/>
    <col min="2" max="2" width="7.421875" style="14" customWidth="1"/>
    <col min="3" max="3" width="21.8515625" style="3" customWidth="1"/>
    <col min="4" max="4" width="14.140625" style="0" customWidth="1"/>
    <col min="5" max="5" width="12.421875" style="0" customWidth="1"/>
    <col min="6" max="6" width="14.421875" style="0" customWidth="1"/>
    <col min="7" max="7" width="11.421875" style="0" customWidth="1"/>
    <col min="8" max="8" width="11.00390625" style="0" customWidth="1"/>
    <col min="9" max="9" width="8.421875" style="6" customWidth="1"/>
    <col min="10" max="10" width="14.140625" style="0" customWidth="1"/>
    <col min="11" max="11" width="12.57421875" style="0" customWidth="1"/>
    <col min="12" max="12" width="13.8515625" style="0" customWidth="1"/>
    <col min="13" max="13" width="12.7109375" style="0" customWidth="1"/>
    <col min="14" max="14" width="12.140625" style="8" customWidth="1"/>
    <col min="15" max="15" width="11.421875" style="8" customWidth="1"/>
    <col min="16" max="16" width="8.8515625" style="8" customWidth="1"/>
  </cols>
  <sheetData>
    <row r="1" spans="1:16" ht="45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3" customHeight="1">
      <c r="A2" s="10" t="s">
        <v>0</v>
      </c>
      <c r="B2" s="15" t="s">
        <v>49</v>
      </c>
      <c r="C2" s="10" t="s">
        <v>1</v>
      </c>
      <c r="D2" s="10" t="s">
        <v>9</v>
      </c>
      <c r="E2" s="10"/>
      <c r="F2" s="10"/>
      <c r="G2" s="10"/>
      <c r="H2" s="10" t="s">
        <v>13</v>
      </c>
      <c r="I2" s="13" t="s">
        <v>12</v>
      </c>
      <c r="J2" s="10" t="s">
        <v>10</v>
      </c>
      <c r="K2" s="10"/>
      <c r="L2" s="10"/>
      <c r="M2" s="10"/>
      <c r="N2" s="13" t="s">
        <v>14</v>
      </c>
      <c r="O2" s="13" t="s">
        <v>15</v>
      </c>
      <c r="P2" s="13" t="s">
        <v>16</v>
      </c>
    </row>
    <row r="3" spans="1:16" ht="92.25" customHeight="1">
      <c r="A3" s="10"/>
      <c r="B3" s="16"/>
      <c r="C3" s="10"/>
      <c r="D3" s="1" t="s">
        <v>5</v>
      </c>
      <c r="E3" s="1" t="s">
        <v>6</v>
      </c>
      <c r="F3" s="1" t="s">
        <v>7</v>
      </c>
      <c r="G3" s="1" t="s">
        <v>8</v>
      </c>
      <c r="H3" s="10"/>
      <c r="I3" s="13"/>
      <c r="J3" s="1" t="s">
        <v>5</v>
      </c>
      <c r="K3" s="1" t="s">
        <v>6</v>
      </c>
      <c r="L3" s="1" t="s">
        <v>7</v>
      </c>
      <c r="M3" s="1" t="s">
        <v>8</v>
      </c>
      <c r="N3" s="13"/>
      <c r="O3" s="13"/>
      <c r="P3" s="13"/>
    </row>
    <row r="4" spans="1:16" ht="34.5" customHeight="1">
      <c r="A4" s="11" t="s">
        <v>36</v>
      </c>
      <c r="B4" s="2">
        <v>1</v>
      </c>
      <c r="C4" s="2" t="s">
        <v>37</v>
      </c>
      <c r="D4" s="2">
        <v>16</v>
      </c>
      <c r="E4" s="2">
        <v>52</v>
      </c>
      <c r="F4" s="2">
        <v>16</v>
      </c>
      <c r="G4" s="2">
        <v>7</v>
      </c>
      <c r="H4" s="2">
        <f aca="true" t="shared" si="0" ref="H4:H17">D4+E4+F4+G4</f>
        <v>91</v>
      </c>
      <c r="I4" s="2">
        <f aca="true" t="shared" si="1" ref="I4:I17">H4*0.4</f>
        <v>36.4</v>
      </c>
      <c r="J4" s="2">
        <v>17</v>
      </c>
      <c r="K4" s="2">
        <v>51</v>
      </c>
      <c r="L4" s="2">
        <v>16</v>
      </c>
      <c r="M4" s="2">
        <v>7</v>
      </c>
      <c r="N4" s="2">
        <f aca="true" t="shared" si="2" ref="N4:N17">J4+K4+L4+M4</f>
        <v>91</v>
      </c>
      <c r="O4" s="7">
        <f>N4*0.6</f>
        <v>54.6</v>
      </c>
      <c r="P4" s="7">
        <f>O4+I4</f>
        <v>91</v>
      </c>
    </row>
    <row r="5" spans="1:16" ht="34.5" customHeight="1">
      <c r="A5" s="11"/>
      <c r="B5" s="2">
        <v>2</v>
      </c>
      <c r="C5" s="2" t="s">
        <v>38</v>
      </c>
      <c r="D5" s="2">
        <v>16</v>
      </c>
      <c r="E5" s="2">
        <v>51</v>
      </c>
      <c r="F5" s="2">
        <v>17</v>
      </c>
      <c r="G5" s="2">
        <v>7</v>
      </c>
      <c r="H5" s="2">
        <f t="shared" si="0"/>
        <v>91</v>
      </c>
      <c r="I5" s="2">
        <f t="shared" si="1"/>
        <v>36.4</v>
      </c>
      <c r="J5" s="2">
        <v>17</v>
      </c>
      <c r="K5" s="2">
        <v>51</v>
      </c>
      <c r="L5" s="2">
        <v>17</v>
      </c>
      <c r="M5" s="2">
        <v>7</v>
      </c>
      <c r="N5" s="2">
        <f t="shared" si="2"/>
        <v>92</v>
      </c>
      <c r="O5" s="7">
        <f>N5*0.6</f>
        <v>55.199999999999996</v>
      </c>
      <c r="P5" s="7">
        <f>O5+I5</f>
        <v>91.6</v>
      </c>
    </row>
    <row r="6" spans="1:16" ht="34.5" customHeight="1">
      <c r="A6" s="18"/>
      <c r="B6" s="2">
        <v>3</v>
      </c>
      <c r="C6" s="2" t="s">
        <v>39</v>
      </c>
      <c r="D6" s="2">
        <v>16</v>
      </c>
      <c r="E6" s="2">
        <v>50</v>
      </c>
      <c r="F6" s="2">
        <v>17</v>
      </c>
      <c r="G6" s="2">
        <v>7</v>
      </c>
      <c r="H6" s="2">
        <f t="shared" si="0"/>
        <v>90</v>
      </c>
      <c r="I6" s="2">
        <f t="shared" si="1"/>
        <v>36</v>
      </c>
      <c r="J6" s="2">
        <v>16</v>
      </c>
      <c r="K6" s="2">
        <v>50</v>
      </c>
      <c r="L6" s="2">
        <v>17</v>
      </c>
      <c r="M6" s="2">
        <v>7</v>
      </c>
      <c r="N6" s="2">
        <f t="shared" si="2"/>
        <v>90</v>
      </c>
      <c r="O6" s="7">
        <f aca="true" t="shared" si="3" ref="O6:O17">N6*0.6</f>
        <v>54</v>
      </c>
      <c r="P6" s="7">
        <f>O6+I6</f>
        <v>90</v>
      </c>
    </row>
    <row r="7" spans="1:16" ht="34.5" customHeight="1">
      <c r="A7" s="18"/>
      <c r="B7" s="2">
        <v>4</v>
      </c>
      <c r="C7" s="2" t="s">
        <v>40</v>
      </c>
      <c r="D7" s="2">
        <v>17</v>
      </c>
      <c r="E7" s="2">
        <v>52</v>
      </c>
      <c r="F7" s="2">
        <v>16</v>
      </c>
      <c r="G7" s="2">
        <v>7</v>
      </c>
      <c r="H7" s="2">
        <f t="shared" si="0"/>
        <v>92</v>
      </c>
      <c r="I7" s="2">
        <f t="shared" si="1"/>
        <v>36.800000000000004</v>
      </c>
      <c r="J7" s="2">
        <v>17</v>
      </c>
      <c r="K7" s="2">
        <v>51</v>
      </c>
      <c r="L7" s="2">
        <v>16</v>
      </c>
      <c r="M7" s="2">
        <v>7</v>
      </c>
      <c r="N7" s="2">
        <f t="shared" si="2"/>
        <v>91</v>
      </c>
      <c r="O7" s="7">
        <f t="shared" si="3"/>
        <v>54.6</v>
      </c>
      <c r="P7" s="7">
        <f aca="true" t="shared" si="4" ref="P7:P17">O7+I7</f>
        <v>91.4</v>
      </c>
    </row>
    <row r="8" spans="1:16" ht="34.5" customHeight="1">
      <c r="A8" s="18"/>
      <c r="B8" s="2">
        <v>5</v>
      </c>
      <c r="C8" s="2" t="s">
        <v>41</v>
      </c>
      <c r="D8" s="2">
        <v>17</v>
      </c>
      <c r="E8" s="2">
        <v>52</v>
      </c>
      <c r="F8" s="2">
        <v>16</v>
      </c>
      <c r="G8" s="2">
        <v>7</v>
      </c>
      <c r="H8" s="2">
        <f t="shared" si="0"/>
        <v>92</v>
      </c>
      <c r="I8" s="2">
        <f t="shared" si="1"/>
        <v>36.800000000000004</v>
      </c>
      <c r="J8" s="2">
        <v>17</v>
      </c>
      <c r="K8" s="2">
        <v>52</v>
      </c>
      <c r="L8" s="2">
        <v>16</v>
      </c>
      <c r="M8" s="2">
        <v>7</v>
      </c>
      <c r="N8" s="2">
        <f t="shared" si="2"/>
        <v>92</v>
      </c>
      <c r="O8" s="7">
        <f t="shared" si="3"/>
        <v>55.199999999999996</v>
      </c>
      <c r="P8" s="7">
        <f>O8+I8</f>
        <v>92</v>
      </c>
    </row>
    <row r="9" spans="1:16" ht="34.5" customHeight="1">
      <c r="A9" s="18"/>
      <c r="B9" s="2">
        <v>6</v>
      </c>
      <c r="C9" s="2" t="s">
        <v>42</v>
      </c>
      <c r="D9" s="2">
        <v>16</v>
      </c>
      <c r="E9" s="2">
        <v>50</v>
      </c>
      <c r="F9" s="2">
        <v>16</v>
      </c>
      <c r="G9" s="2">
        <v>7</v>
      </c>
      <c r="H9" s="2">
        <f t="shared" si="0"/>
        <v>89</v>
      </c>
      <c r="I9" s="2">
        <f t="shared" si="1"/>
        <v>35.6</v>
      </c>
      <c r="J9" s="2">
        <v>17</v>
      </c>
      <c r="K9" s="2">
        <v>50</v>
      </c>
      <c r="L9" s="2">
        <v>16</v>
      </c>
      <c r="M9" s="2">
        <v>7</v>
      </c>
      <c r="N9" s="2">
        <f t="shared" si="2"/>
        <v>90</v>
      </c>
      <c r="O9" s="7">
        <f t="shared" si="3"/>
        <v>54</v>
      </c>
      <c r="P9" s="7">
        <f>O9+I9</f>
        <v>89.6</v>
      </c>
    </row>
    <row r="10" spans="1:16" ht="34.5" customHeight="1">
      <c r="A10" s="18"/>
      <c r="B10" s="2">
        <v>7</v>
      </c>
      <c r="C10" s="2" t="s">
        <v>43</v>
      </c>
      <c r="D10" s="2">
        <v>16</v>
      </c>
      <c r="E10" s="2">
        <v>50</v>
      </c>
      <c r="F10" s="2">
        <v>16</v>
      </c>
      <c r="G10" s="2">
        <v>7</v>
      </c>
      <c r="H10" s="2">
        <f t="shared" si="0"/>
        <v>89</v>
      </c>
      <c r="I10" s="2">
        <f t="shared" si="1"/>
        <v>35.6</v>
      </c>
      <c r="J10" s="2">
        <v>16</v>
      </c>
      <c r="K10" s="2">
        <v>50</v>
      </c>
      <c r="L10" s="2">
        <v>16</v>
      </c>
      <c r="M10" s="2">
        <v>7</v>
      </c>
      <c r="N10" s="2">
        <f t="shared" si="2"/>
        <v>89</v>
      </c>
      <c r="O10" s="7">
        <f t="shared" si="3"/>
        <v>53.4</v>
      </c>
      <c r="P10" s="7">
        <f t="shared" si="4"/>
        <v>89</v>
      </c>
    </row>
    <row r="11" spans="1:16" ht="34.5" customHeight="1">
      <c r="A11" s="18"/>
      <c r="B11" s="2">
        <v>8</v>
      </c>
      <c r="C11" s="2" t="s">
        <v>2</v>
      </c>
      <c r="D11" s="2">
        <v>17</v>
      </c>
      <c r="E11" s="2">
        <v>52</v>
      </c>
      <c r="F11" s="2">
        <v>17</v>
      </c>
      <c r="G11" s="2">
        <v>7</v>
      </c>
      <c r="H11" s="2">
        <f t="shared" si="0"/>
        <v>93</v>
      </c>
      <c r="I11" s="2">
        <f t="shared" si="1"/>
        <v>37.2</v>
      </c>
      <c r="J11" s="2">
        <v>17</v>
      </c>
      <c r="K11" s="2">
        <v>52</v>
      </c>
      <c r="L11" s="2">
        <v>17</v>
      </c>
      <c r="M11" s="2">
        <v>7</v>
      </c>
      <c r="N11" s="2">
        <f t="shared" si="2"/>
        <v>93</v>
      </c>
      <c r="O11" s="7">
        <f t="shared" si="3"/>
        <v>55.8</v>
      </c>
      <c r="P11" s="7">
        <f t="shared" si="4"/>
        <v>93</v>
      </c>
    </row>
    <row r="12" spans="1:16" ht="34.5" customHeight="1">
      <c r="A12" s="18"/>
      <c r="B12" s="2">
        <v>9</v>
      </c>
      <c r="C12" s="2" t="s">
        <v>3</v>
      </c>
      <c r="D12" s="2">
        <v>16</v>
      </c>
      <c r="E12" s="2">
        <v>53</v>
      </c>
      <c r="F12" s="2">
        <v>17</v>
      </c>
      <c r="G12" s="2">
        <v>7</v>
      </c>
      <c r="H12" s="2">
        <f t="shared" si="0"/>
        <v>93</v>
      </c>
      <c r="I12" s="2">
        <f t="shared" si="1"/>
        <v>37.2</v>
      </c>
      <c r="J12" s="2">
        <v>16</v>
      </c>
      <c r="K12" s="2">
        <v>53</v>
      </c>
      <c r="L12" s="2">
        <v>17</v>
      </c>
      <c r="M12" s="2">
        <v>7</v>
      </c>
      <c r="N12" s="2">
        <f t="shared" si="2"/>
        <v>93</v>
      </c>
      <c r="O12" s="7">
        <f t="shared" si="3"/>
        <v>55.8</v>
      </c>
      <c r="P12" s="7">
        <f t="shared" si="4"/>
        <v>93</v>
      </c>
    </row>
    <row r="13" spans="1:16" ht="34.5" customHeight="1">
      <c r="A13" s="18"/>
      <c r="B13" s="2">
        <v>10</v>
      </c>
      <c r="C13" s="2" t="s">
        <v>44</v>
      </c>
      <c r="D13" s="2">
        <v>17</v>
      </c>
      <c r="E13" s="2">
        <v>52</v>
      </c>
      <c r="F13" s="2">
        <v>16</v>
      </c>
      <c r="G13" s="2">
        <v>7</v>
      </c>
      <c r="H13" s="2">
        <f t="shared" si="0"/>
        <v>92</v>
      </c>
      <c r="I13" s="2">
        <f t="shared" si="1"/>
        <v>36.800000000000004</v>
      </c>
      <c r="J13" s="2">
        <v>17</v>
      </c>
      <c r="K13" s="2">
        <v>52</v>
      </c>
      <c r="L13" s="2">
        <v>17</v>
      </c>
      <c r="M13" s="2">
        <v>7</v>
      </c>
      <c r="N13" s="2">
        <f t="shared" si="2"/>
        <v>93</v>
      </c>
      <c r="O13" s="7">
        <f t="shared" si="3"/>
        <v>55.8</v>
      </c>
      <c r="P13" s="7">
        <f t="shared" si="4"/>
        <v>92.6</v>
      </c>
    </row>
    <row r="14" spans="1:16" ht="34.5" customHeight="1">
      <c r="A14" s="18"/>
      <c r="B14" s="2">
        <v>11</v>
      </c>
      <c r="C14" s="2" t="s">
        <v>45</v>
      </c>
      <c r="D14" s="2">
        <v>16</v>
      </c>
      <c r="E14" s="2">
        <v>50</v>
      </c>
      <c r="F14" s="2">
        <v>17</v>
      </c>
      <c r="G14" s="2">
        <v>7</v>
      </c>
      <c r="H14" s="2">
        <f t="shared" si="0"/>
        <v>90</v>
      </c>
      <c r="I14" s="2">
        <f t="shared" si="1"/>
        <v>36</v>
      </c>
      <c r="J14" s="2">
        <v>16</v>
      </c>
      <c r="K14" s="2">
        <v>51</v>
      </c>
      <c r="L14" s="2">
        <v>17</v>
      </c>
      <c r="M14" s="2">
        <v>7</v>
      </c>
      <c r="N14" s="2">
        <f t="shared" si="2"/>
        <v>91</v>
      </c>
      <c r="O14" s="7">
        <f t="shared" si="3"/>
        <v>54.6</v>
      </c>
      <c r="P14" s="7">
        <f t="shared" si="4"/>
        <v>90.6</v>
      </c>
    </row>
    <row r="15" spans="1:16" ht="34.5" customHeight="1">
      <c r="A15" s="18"/>
      <c r="B15" s="2">
        <v>12</v>
      </c>
      <c r="C15" s="2" t="s">
        <v>46</v>
      </c>
      <c r="D15" s="2">
        <v>15</v>
      </c>
      <c r="E15" s="2">
        <v>50</v>
      </c>
      <c r="F15" s="2">
        <v>16</v>
      </c>
      <c r="G15" s="2">
        <v>7</v>
      </c>
      <c r="H15" s="2">
        <f t="shared" si="0"/>
        <v>88</v>
      </c>
      <c r="I15" s="2">
        <f t="shared" si="1"/>
        <v>35.2</v>
      </c>
      <c r="J15" s="2">
        <v>16</v>
      </c>
      <c r="K15" s="2">
        <v>50</v>
      </c>
      <c r="L15" s="2">
        <v>16</v>
      </c>
      <c r="M15" s="2">
        <v>7</v>
      </c>
      <c r="N15" s="2">
        <f t="shared" si="2"/>
        <v>89</v>
      </c>
      <c r="O15" s="7">
        <f t="shared" si="3"/>
        <v>53.4</v>
      </c>
      <c r="P15" s="7">
        <f t="shared" si="4"/>
        <v>88.6</v>
      </c>
    </row>
    <row r="16" spans="1:16" ht="34.5" customHeight="1">
      <c r="A16" s="18"/>
      <c r="B16" s="2">
        <v>13</v>
      </c>
      <c r="C16" s="2" t="s">
        <v>47</v>
      </c>
      <c r="D16" s="2">
        <v>16</v>
      </c>
      <c r="E16" s="2">
        <v>50</v>
      </c>
      <c r="F16" s="2">
        <v>16</v>
      </c>
      <c r="G16" s="2">
        <v>7</v>
      </c>
      <c r="H16" s="2">
        <f t="shared" si="0"/>
        <v>89</v>
      </c>
      <c r="I16" s="2">
        <f t="shared" si="1"/>
        <v>35.6</v>
      </c>
      <c r="J16" s="2">
        <v>16</v>
      </c>
      <c r="K16" s="2">
        <v>50</v>
      </c>
      <c r="L16" s="2">
        <v>16</v>
      </c>
      <c r="M16" s="2">
        <v>7</v>
      </c>
      <c r="N16" s="2">
        <f t="shared" si="2"/>
        <v>89</v>
      </c>
      <c r="O16" s="7">
        <f t="shared" si="3"/>
        <v>53.4</v>
      </c>
      <c r="P16" s="7">
        <f t="shared" si="4"/>
        <v>89</v>
      </c>
    </row>
    <row r="17" spans="1:16" ht="34.5" customHeight="1">
      <c r="A17" s="18"/>
      <c r="B17" s="2">
        <v>14</v>
      </c>
      <c r="C17" s="2" t="s">
        <v>48</v>
      </c>
      <c r="D17" s="2">
        <v>15</v>
      </c>
      <c r="E17" s="2">
        <v>50</v>
      </c>
      <c r="F17" s="2">
        <v>16</v>
      </c>
      <c r="G17" s="2">
        <v>7</v>
      </c>
      <c r="H17" s="2">
        <f t="shared" si="0"/>
        <v>88</v>
      </c>
      <c r="I17" s="2">
        <f t="shared" si="1"/>
        <v>35.2</v>
      </c>
      <c r="J17" s="2">
        <v>15</v>
      </c>
      <c r="K17" s="2">
        <v>50</v>
      </c>
      <c r="L17" s="2">
        <v>16</v>
      </c>
      <c r="M17" s="2">
        <v>7</v>
      </c>
      <c r="N17" s="2">
        <f t="shared" si="2"/>
        <v>88</v>
      </c>
      <c r="O17" s="7">
        <f t="shared" si="3"/>
        <v>52.8</v>
      </c>
      <c r="P17" s="7">
        <f t="shared" si="4"/>
        <v>88</v>
      </c>
    </row>
    <row r="18" spans="1:16" ht="34.5" customHeight="1">
      <c r="A18" s="9" t="s">
        <v>11</v>
      </c>
      <c r="B18" s="4">
        <v>1</v>
      </c>
      <c r="C18" s="21" t="s">
        <v>17</v>
      </c>
      <c r="D18" s="7">
        <v>18</v>
      </c>
      <c r="E18" s="7">
        <v>35</v>
      </c>
      <c r="F18" s="7">
        <v>31</v>
      </c>
      <c r="G18" s="7">
        <v>6</v>
      </c>
      <c r="H18" s="7">
        <f>SUM(D18:G18)</f>
        <v>90</v>
      </c>
      <c r="I18" s="5">
        <f>H18*0.4</f>
        <v>36</v>
      </c>
      <c r="J18" s="7">
        <v>18</v>
      </c>
      <c r="K18" s="7">
        <v>35</v>
      </c>
      <c r="L18" s="7">
        <v>31</v>
      </c>
      <c r="M18" s="7">
        <v>6</v>
      </c>
      <c r="N18" s="7">
        <f>SUM(J18:M18)</f>
        <v>90</v>
      </c>
      <c r="O18" s="7">
        <f>N18*0.6</f>
        <v>54</v>
      </c>
      <c r="P18" s="7">
        <f>O18+I18</f>
        <v>90</v>
      </c>
    </row>
    <row r="19" spans="1:16" ht="34.5" customHeight="1">
      <c r="A19" s="9"/>
      <c r="B19" s="4">
        <v>2</v>
      </c>
      <c r="C19" s="21" t="s">
        <v>18</v>
      </c>
      <c r="D19" s="7">
        <v>22</v>
      </c>
      <c r="E19" s="7">
        <v>36</v>
      </c>
      <c r="F19" s="7">
        <v>32</v>
      </c>
      <c r="G19" s="7">
        <v>6</v>
      </c>
      <c r="H19" s="7">
        <f>SUM(D19:G19)</f>
        <v>96</v>
      </c>
      <c r="I19" s="5">
        <f>H19*0.4</f>
        <v>38.400000000000006</v>
      </c>
      <c r="J19" s="7">
        <v>22</v>
      </c>
      <c r="K19" s="7">
        <v>36</v>
      </c>
      <c r="L19" s="7">
        <v>32</v>
      </c>
      <c r="M19" s="7">
        <v>6</v>
      </c>
      <c r="N19" s="7">
        <f>SUM(J19:M19)</f>
        <v>96</v>
      </c>
      <c r="O19" s="7">
        <f>N19*0.6</f>
        <v>57.599999999999994</v>
      </c>
      <c r="P19" s="7">
        <f>O19+I19</f>
        <v>96</v>
      </c>
    </row>
    <row r="20" spans="1:16" ht="34.5" customHeight="1">
      <c r="A20" s="9"/>
      <c r="B20" s="4">
        <v>3</v>
      </c>
      <c r="C20" s="21" t="s">
        <v>19</v>
      </c>
      <c r="D20" s="7">
        <v>22</v>
      </c>
      <c r="E20" s="7">
        <v>37</v>
      </c>
      <c r="F20" s="7">
        <v>33</v>
      </c>
      <c r="G20" s="7">
        <v>5</v>
      </c>
      <c r="H20" s="7">
        <f>SUM(D20:G20)</f>
        <v>97</v>
      </c>
      <c r="I20" s="5">
        <f>H20*0.4</f>
        <v>38.800000000000004</v>
      </c>
      <c r="J20" s="7">
        <v>22</v>
      </c>
      <c r="K20" s="7">
        <v>37</v>
      </c>
      <c r="L20" s="7">
        <v>33</v>
      </c>
      <c r="M20" s="7">
        <v>5</v>
      </c>
      <c r="N20" s="7">
        <f>SUM(J20:M20)</f>
        <v>97</v>
      </c>
      <c r="O20" s="7">
        <f>N20*0.6</f>
        <v>58.199999999999996</v>
      </c>
      <c r="P20" s="7">
        <f>O20+I20</f>
        <v>97</v>
      </c>
    </row>
    <row r="21" spans="1:16" ht="34.5" customHeight="1">
      <c r="A21" s="9"/>
      <c r="B21" s="4">
        <v>4</v>
      </c>
      <c r="C21" s="21" t="s">
        <v>20</v>
      </c>
      <c r="D21" s="7">
        <v>19</v>
      </c>
      <c r="E21" s="7">
        <v>37</v>
      </c>
      <c r="F21" s="7">
        <v>34</v>
      </c>
      <c r="G21" s="7">
        <v>6</v>
      </c>
      <c r="H21" s="7">
        <f>SUM(D21:G21)</f>
        <v>96</v>
      </c>
      <c r="I21" s="5">
        <f>H21*0.4</f>
        <v>38.400000000000006</v>
      </c>
      <c r="J21" s="7">
        <v>19</v>
      </c>
      <c r="K21" s="7">
        <v>37</v>
      </c>
      <c r="L21" s="7">
        <v>34</v>
      </c>
      <c r="M21" s="7">
        <v>6</v>
      </c>
      <c r="N21" s="7">
        <f>SUM(J21:M21)</f>
        <v>96</v>
      </c>
      <c r="O21" s="7">
        <f aca="true" t="shared" si="5" ref="O21:O37">N21*0.6</f>
        <v>57.599999999999994</v>
      </c>
      <c r="P21" s="7">
        <f aca="true" t="shared" si="6" ref="P21:P36">O21+I21</f>
        <v>96</v>
      </c>
    </row>
    <row r="22" spans="1:16" ht="34.5" customHeight="1">
      <c r="A22" s="9"/>
      <c r="B22" s="4">
        <v>5</v>
      </c>
      <c r="C22" s="21" t="s">
        <v>21</v>
      </c>
      <c r="D22" s="7">
        <v>21</v>
      </c>
      <c r="E22" s="7">
        <v>38</v>
      </c>
      <c r="F22" s="7">
        <v>31</v>
      </c>
      <c r="G22" s="7">
        <v>6</v>
      </c>
      <c r="H22" s="7">
        <f>SUM(D22:G22)</f>
        <v>96</v>
      </c>
      <c r="I22" s="5">
        <f aca="true" t="shared" si="7" ref="I22:I37">H22*0.4</f>
        <v>38.400000000000006</v>
      </c>
      <c r="J22" s="7">
        <v>21</v>
      </c>
      <c r="K22" s="7">
        <v>38</v>
      </c>
      <c r="L22" s="7">
        <v>31</v>
      </c>
      <c r="M22" s="7">
        <v>6</v>
      </c>
      <c r="N22" s="7">
        <f>SUM(J22:M22)</f>
        <v>96</v>
      </c>
      <c r="O22" s="7">
        <f t="shared" si="5"/>
        <v>57.599999999999994</v>
      </c>
      <c r="P22" s="7">
        <f t="shared" si="6"/>
        <v>96</v>
      </c>
    </row>
    <row r="23" spans="1:16" ht="34.5" customHeight="1">
      <c r="A23" s="9"/>
      <c r="B23" s="4">
        <v>6</v>
      </c>
      <c r="C23" s="21" t="s">
        <v>22</v>
      </c>
      <c r="D23" s="7">
        <v>21</v>
      </c>
      <c r="E23" s="7">
        <v>37</v>
      </c>
      <c r="F23" s="7">
        <v>34</v>
      </c>
      <c r="G23" s="7">
        <v>6</v>
      </c>
      <c r="H23" s="7">
        <f>SUM(D23:G23)</f>
        <v>98</v>
      </c>
      <c r="I23" s="5">
        <f t="shared" si="7"/>
        <v>39.2</v>
      </c>
      <c r="J23" s="7">
        <v>21</v>
      </c>
      <c r="K23" s="7">
        <v>37</v>
      </c>
      <c r="L23" s="7">
        <v>34</v>
      </c>
      <c r="M23" s="7">
        <v>6</v>
      </c>
      <c r="N23" s="7">
        <f>SUM(J23:M23)</f>
        <v>98</v>
      </c>
      <c r="O23" s="7">
        <f t="shared" si="5"/>
        <v>58.8</v>
      </c>
      <c r="P23" s="7">
        <f t="shared" si="6"/>
        <v>98</v>
      </c>
    </row>
    <row r="24" spans="1:16" ht="34.5" customHeight="1">
      <c r="A24" s="9"/>
      <c r="B24" s="4">
        <v>7</v>
      </c>
      <c r="C24" s="21" t="s">
        <v>23</v>
      </c>
      <c r="D24" s="7">
        <v>22</v>
      </c>
      <c r="E24" s="7">
        <v>38</v>
      </c>
      <c r="F24" s="7">
        <v>29</v>
      </c>
      <c r="G24" s="7">
        <v>6</v>
      </c>
      <c r="H24" s="7">
        <f>SUM(D24:G24)</f>
        <v>95</v>
      </c>
      <c r="I24" s="5">
        <f t="shared" si="7"/>
        <v>38</v>
      </c>
      <c r="J24" s="7">
        <v>22</v>
      </c>
      <c r="K24" s="7">
        <v>38</v>
      </c>
      <c r="L24" s="7">
        <v>29</v>
      </c>
      <c r="M24" s="7">
        <v>6</v>
      </c>
      <c r="N24" s="7">
        <f>SUM(J24:M24)</f>
        <v>95</v>
      </c>
      <c r="O24" s="7">
        <f t="shared" si="5"/>
        <v>57</v>
      </c>
      <c r="P24" s="7">
        <f t="shared" si="6"/>
        <v>95</v>
      </c>
    </row>
    <row r="25" spans="1:16" ht="34.5" customHeight="1">
      <c r="A25" s="9"/>
      <c r="B25" s="4">
        <v>8</v>
      </c>
      <c r="C25" s="21" t="s">
        <v>24</v>
      </c>
      <c r="D25" s="7">
        <v>15</v>
      </c>
      <c r="E25" s="7">
        <v>33</v>
      </c>
      <c r="F25" s="7">
        <v>34</v>
      </c>
      <c r="G25" s="7">
        <v>6</v>
      </c>
      <c r="H25" s="7">
        <f>SUM(D25:G25)</f>
        <v>88</v>
      </c>
      <c r="I25" s="5">
        <f t="shared" si="7"/>
        <v>35.2</v>
      </c>
      <c r="J25" s="7">
        <v>15</v>
      </c>
      <c r="K25" s="7">
        <v>33</v>
      </c>
      <c r="L25" s="7">
        <v>34</v>
      </c>
      <c r="M25" s="7">
        <v>6</v>
      </c>
      <c r="N25" s="7">
        <f>SUM(J25:M25)</f>
        <v>88</v>
      </c>
      <c r="O25" s="7">
        <f t="shared" si="5"/>
        <v>52.8</v>
      </c>
      <c r="P25" s="7">
        <f t="shared" si="6"/>
        <v>88</v>
      </c>
    </row>
    <row r="26" spans="1:16" ht="34.5" customHeight="1">
      <c r="A26" s="9"/>
      <c r="B26" s="4">
        <v>9</v>
      </c>
      <c r="C26" s="21" t="s">
        <v>25</v>
      </c>
      <c r="D26" s="7">
        <v>20</v>
      </c>
      <c r="E26" s="7">
        <v>38</v>
      </c>
      <c r="F26" s="7">
        <v>34</v>
      </c>
      <c r="G26" s="7">
        <v>6</v>
      </c>
      <c r="H26" s="7">
        <f>SUM(D26:G26)</f>
        <v>98</v>
      </c>
      <c r="I26" s="5">
        <f t="shared" si="7"/>
        <v>39.2</v>
      </c>
      <c r="J26" s="7">
        <v>20</v>
      </c>
      <c r="K26" s="7">
        <v>38</v>
      </c>
      <c r="L26" s="7">
        <v>34</v>
      </c>
      <c r="M26" s="7">
        <v>6</v>
      </c>
      <c r="N26" s="7">
        <f>SUM(J26:M26)</f>
        <v>98</v>
      </c>
      <c r="O26" s="7">
        <f t="shared" si="5"/>
        <v>58.8</v>
      </c>
      <c r="P26" s="7">
        <f t="shared" si="6"/>
        <v>98</v>
      </c>
    </row>
    <row r="27" spans="1:16" ht="34.5" customHeight="1">
      <c r="A27" s="9"/>
      <c r="B27" s="4">
        <v>10</v>
      </c>
      <c r="C27" s="21" t="s">
        <v>26</v>
      </c>
      <c r="D27" s="7">
        <v>21</v>
      </c>
      <c r="E27" s="7">
        <v>37</v>
      </c>
      <c r="F27" s="7">
        <v>33</v>
      </c>
      <c r="G27" s="7">
        <v>5</v>
      </c>
      <c r="H27" s="7">
        <f aca="true" t="shared" si="8" ref="H27:H32">SUM(D27:G27)</f>
        <v>96</v>
      </c>
      <c r="I27" s="5">
        <f t="shared" si="7"/>
        <v>38.400000000000006</v>
      </c>
      <c r="J27" s="7">
        <v>21</v>
      </c>
      <c r="K27" s="7">
        <v>37</v>
      </c>
      <c r="L27" s="7">
        <v>33</v>
      </c>
      <c r="M27" s="7">
        <v>5</v>
      </c>
      <c r="N27" s="7">
        <f aca="true" t="shared" si="9" ref="N27:N32">SUM(J27:M27)</f>
        <v>96</v>
      </c>
      <c r="O27" s="7">
        <f t="shared" si="5"/>
        <v>57.599999999999994</v>
      </c>
      <c r="P27" s="7">
        <f t="shared" si="6"/>
        <v>96</v>
      </c>
    </row>
    <row r="28" spans="1:16" ht="34.5" customHeight="1">
      <c r="A28" s="9"/>
      <c r="B28" s="4">
        <v>11</v>
      </c>
      <c r="C28" s="21" t="s">
        <v>27</v>
      </c>
      <c r="D28" s="7">
        <v>22</v>
      </c>
      <c r="E28" s="7">
        <v>35</v>
      </c>
      <c r="F28" s="7">
        <v>31</v>
      </c>
      <c r="G28" s="7">
        <v>6</v>
      </c>
      <c r="H28" s="7">
        <f t="shared" si="8"/>
        <v>94</v>
      </c>
      <c r="I28" s="5">
        <f t="shared" si="7"/>
        <v>37.6</v>
      </c>
      <c r="J28" s="7">
        <v>22</v>
      </c>
      <c r="K28" s="7">
        <v>35</v>
      </c>
      <c r="L28" s="7">
        <v>31</v>
      </c>
      <c r="M28" s="7">
        <v>6</v>
      </c>
      <c r="N28" s="7">
        <f t="shared" si="9"/>
        <v>94</v>
      </c>
      <c r="O28" s="7">
        <f t="shared" si="5"/>
        <v>56.4</v>
      </c>
      <c r="P28" s="7">
        <f t="shared" si="6"/>
        <v>94</v>
      </c>
    </row>
    <row r="29" spans="1:16" ht="34.5" customHeight="1">
      <c r="A29" s="9"/>
      <c r="B29" s="4">
        <v>12</v>
      </c>
      <c r="C29" s="21" t="s">
        <v>28</v>
      </c>
      <c r="D29" s="7">
        <v>20</v>
      </c>
      <c r="E29" s="7">
        <v>36</v>
      </c>
      <c r="F29" s="7">
        <v>32</v>
      </c>
      <c r="G29" s="7">
        <v>5</v>
      </c>
      <c r="H29" s="7">
        <f t="shared" si="8"/>
        <v>93</v>
      </c>
      <c r="I29" s="5">
        <f t="shared" si="7"/>
        <v>37.2</v>
      </c>
      <c r="J29" s="7">
        <v>20</v>
      </c>
      <c r="K29" s="7">
        <v>36</v>
      </c>
      <c r="L29" s="7">
        <v>32</v>
      </c>
      <c r="M29" s="7">
        <v>5</v>
      </c>
      <c r="N29" s="7">
        <f t="shared" si="9"/>
        <v>93</v>
      </c>
      <c r="O29" s="7">
        <f t="shared" si="5"/>
        <v>55.8</v>
      </c>
      <c r="P29" s="7">
        <f t="shared" si="6"/>
        <v>93</v>
      </c>
    </row>
    <row r="30" spans="1:16" ht="34.5" customHeight="1">
      <c r="A30" s="9"/>
      <c r="B30" s="4">
        <v>13</v>
      </c>
      <c r="C30" s="21" t="s">
        <v>29</v>
      </c>
      <c r="D30" s="7">
        <v>22</v>
      </c>
      <c r="E30" s="7">
        <v>38</v>
      </c>
      <c r="F30" s="7">
        <v>31</v>
      </c>
      <c r="G30" s="7">
        <v>6</v>
      </c>
      <c r="H30" s="7">
        <f t="shared" si="8"/>
        <v>97</v>
      </c>
      <c r="I30" s="5">
        <f t="shared" si="7"/>
        <v>38.800000000000004</v>
      </c>
      <c r="J30" s="7">
        <v>22</v>
      </c>
      <c r="K30" s="7">
        <v>38</v>
      </c>
      <c r="L30" s="7">
        <v>31</v>
      </c>
      <c r="M30" s="7">
        <v>6</v>
      </c>
      <c r="N30" s="7">
        <f t="shared" si="9"/>
        <v>97</v>
      </c>
      <c r="O30" s="7">
        <f t="shared" si="5"/>
        <v>58.199999999999996</v>
      </c>
      <c r="P30" s="7">
        <f t="shared" si="6"/>
        <v>97</v>
      </c>
    </row>
    <row r="31" spans="1:16" ht="34.5" customHeight="1">
      <c r="A31" s="9"/>
      <c r="B31" s="4">
        <v>14</v>
      </c>
      <c r="C31" s="21" t="s">
        <v>30</v>
      </c>
      <c r="D31" s="7">
        <v>20</v>
      </c>
      <c r="E31" s="7">
        <v>36</v>
      </c>
      <c r="F31" s="7">
        <v>34</v>
      </c>
      <c r="G31" s="7">
        <v>6</v>
      </c>
      <c r="H31" s="7">
        <f t="shared" si="8"/>
        <v>96</v>
      </c>
      <c r="I31" s="5">
        <f t="shared" si="7"/>
        <v>38.400000000000006</v>
      </c>
      <c r="J31" s="7">
        <v>20</v>
      </c>
      <c r="K31" s="7">
        <v>36</v>
      </c>
      <c r="L31" s="7">
        <v>34</v>
      </c>
      <c r="M31" s="7">
        <v>6</v>
      </c>
      <c r="N31" s="7">
        <f t="shared" si="9"/>
        <v>96</v>
      </c>
      <c r="O31" s="7">
        <f t="shared" si="5"/>
        <v>57.599999999999994</v>
      </c>
      <c r="P31" s="7">
        <f t="shared" si="6"/>
        <v>96</v>
      </c>
    </row>
    <row r="32" spans="1:16" ht="34.5" customHeight="1">
      <c r="A32" s="9"/>
      <c r="B32" s="4">
        <v>15</v>
      </c>
      <c r="C32" s="21" t="s">
        <v>31</v>
      </c>
      <c r="D32" s="7">
        <v>20</v>
      </c>
      <c r="E32" s="7">
        <v>35</v>
      </c>
      <c r="F32" s="7">
        <v>34</v>
      </c>
      <c r="G32" s="7">
        <v>4</v>
      </c>
      <c r="H32" s="7">
        <f t="shared" si="8"/>
        <v>93</v>
      </c>
      <c r="I32" s="5">
        <f t="shared" si="7"/>
        <v>37.2</v>
      </c>
      <c r="J32" s="7">
        <v>20</v>
      </c>
      <c r="K32" s="7">
        <v>35</v>
      </c>
      <c r="L32" s="7">
        <v>34</v>
      </c>
      <c r="M32" s="7">
        <v>4</v>
      </c>
      <c r="N32" s="7">
        <f t="shared" si="9"/>
        <v>93</v>
      </c>
      <c r="O32" s="7">
        <f t="shared" si="5"/>
        <v>55.8</v>
      </c>
      <c r="P32" s="7">
        <f t="shared" si="6"/>
        <v>93</v>
      </c>
    </row>
    <row r="33" spans="1:16" ht="34.5" customHeight="1">
      <c r="A33" s="9"/>
      <c r="B33" s="4">
        <v>16</v>
      </c>
      <c r="C33" s="21" t="s">
        <v>32</v>
      </c>
      <c r="D33" s="7">
        <v>15</v>
      </c>
      <c r="E33" s="7">
        <v>37</v>
      </c>
      <c r="F33" s="7">
        <v>34</v>
      </c>
      <c r="G33" s="7">
        <v>6</v>
      </c>
      <c r="H33" s="7">
        <f>SUM(D33:G33)</f>
        <v>92</v>
      </c>
      <c r="I33" s="5">
        <f t="shared" si="7"/>
        <v>36.800000000000004</v>
      </c>
      <c r="J33" s="7">
        <v>15</v>
      </c>
      <c r="K33" s="7">
        <v>37</v>
      </c>
      <c r="L33" s="7">
        <v>34</v>
      </c>
      <c r="M33" s="7">
        <v>6</v>
      </c>
      <c r="N33" s="7">
        <f>SUM(J33:M33)</f>
        <v>92</v>
      </c>
      <c r="O33" s="7">
        <f t="shared" si="5"/>
        <v>55.199999999999996</v>
      </c>
      <c r="P33" s="7">
        <f t="shared" si="6"/>
        <v>92</v>
      </c>
    </row>
    <row r="34" spans="1:16" ht="34.5" customHeight="1">
      <c r="A34" s="9"/>
      <c r="B34" s="4">
        <v>17</v>
      </c>
      <c r="C34" s="21" t="s">
        <v>33</v>
      </c>
      <c r="D34" s="7">
        <v>22</v>
      </c>
      <c r="E34" s="7">
        <v>37</v>
      </c>
      <c r="F34" s="7">
        <v>34</v>
      </c>
      <c r="G34" s="7">
        <v>6</v>
      </c>
      <c r="H34" s="7">
        <f>SUM(D34:G34)</f>
        <v>99</v>
      </c>
      <c r="I34" s="5">
        <f t="shared" si="7"/>
        <v>39.6</v>
      </c>
      <c r="J34" s="7">
        <v>22</v>
      </c>
      <c r="K34" s="7">
        <v>37</v>
      </c>
      <c r="L34" s="7">
        <v>34</v>
      </c>
      <c r="M34" s="7">
        <v>6</v>
      </c>
      <c r="N34" s="7">
        <f>SUM(J34:M34)</f>
        <v>99</v>
      </c>
      <c r="O34" s="7">
        <f t="shared" si="5"/>
        <v>59.4</v>
      </c>
      <c r="P34" s="7">
        <f t="shared" si="6"/>
        <v>99</v>
      </c>
    </row>
    <row r="35" spans="1:16" ht="34.5" customHeight="1">
      <c r="A35" s="9"/>
      <c r="B35" s="4">
        <v>18</v>
      </c>
      <c r="C35" s="21" t="s">
        <v>34</v>
      </c>
      <c r="D35" s="7">
        <v>20</v>
      </c>
      <c r="E35" s="7">
        <v>32</v>
      </c>
      <c r="F35" s="7">
        <v>29</v>
      </c>
      <c r="G35" s="7">
        <v>6</v>
      </c>
      <c r="H35" s="7">
        <f>SUM(D35:G35)</f>
        <v>87</v>
      </c>
      <c r="I35" s="5">
        <f t="shared" si="7"/>
        <v>34.800000000000004</v>
      </c>
      <c r="J35" s="7">
        <v>20</v>
      </c>
      <c r="K35" s="7">
        <v>32</v>
      </c>
      <c r="L35" s="7">
        <v>29</v>
      </c>
      <c r="M35" s="7">
        <v>6</v>
      </c>
      <c r="N35" s="7">
        <f>SUM(J35:M35)</f>
        <v>87</v>
      </c>
      <c r="O35" s="7">
        <f t="shared" si="5"/>
        <v>52.199999999999996</v>
      </c>
      <c r="P35" s="7">
        <f t="shared" si="6"/>
        <v>87</v>
      </c>
    </row>
    <row r="36" spans="1:16" ht="34.5" customHeight="1">
      <c r="A36" s="9"/>
      <c r="B36" s="4">
        <v>19</v>
      </c>
      <c r="C36" s="21" t="s">
        <v>35</v>
      </c>
      <c r="D36" s="7">
        <v>21</v>
      </c>
      <c r="E36" s="7">
        <v>30</v>
      </c>
      <c r="F36" s="7">
        <v>32</v>
      </c>
      <c r="G36" s="7">
        <v>3</v>
      </c>
      <c r="H36" s="7">
        <f>SUM(D36:G36)</f>
        <v>86</v>
      </c>
      <c r="I36" s="5">
        <f t="shared" si="7"/>
        <v>34.4</v>
      </c>
      <c r="J36" s="7">
        <v>21</v>
      </c>
      <c r="K36" s="7">
        <v>30</v>
      </c>
      <c r="L36" s="7">
        <v>32</v>
      </c>
      <c r="M36" s="7">
        <v>3</v>
      </c>
      <c r="N36" s="7">
        <f>SUM(J36:M36)</f>
        <v>86</v>
      </c>
      <c r="O36" s="7">
        <f t="shared" si="5"/>
        <v>51.6</v>
      </c>
      <c r="P36" s="7">
        <f t="shared" si="6"/>
        <v>86</v>
      </c>
    </row>
    <row r="37" spans="1:16" ht="34.5" customHeight="1">
      <c r="A37" s="19" t="s">
        <v>50</v>
      </c>
      <c r="B37" s="20">
        <v>1</v>
      </c>
      <c r="C37" s="17" t="s">
        <v>51</v>
      </c>
      <c r="D37" s="7">
        <v>20</v>
      </c>
      <c r="E37" s="7">
        <v>35</v>
      </c>
      <c r="F37" s="7">
        <v>34</v>
      </c>
      <c r="G37" s="7">
        <v>4</v>
      </c>
      <c r="H37" s="7">
        <f>SUM(D37:G37)</f>
        <v>93</v>
      </c>
      <c r="I37" s="5">
        <f t="shared" si="7"/>
        <v>37.2</v>
      </c>
      <c r="J37" s="7">
        <v>20</v>
      </c>
      <c r="K37" s="7">
        <v>35</v>
      </c>
      <c r="L37" s="7">
        <v>34</v>
      </c>
      <c r="M37" s="7">
        <v>4</v>
      </c>
      <c r="N37" s="7">
        <f>SUM(J37:M37)</f>
        <v>93</v>
      </c>
      <c r="O37" s="7">
        <f t="shared" si="5"/>
        <v>55.8</v>
      </c>
      <c r="P37" s="7">
        <v>93</v>
      </c>
    </row>
  </sheetData>
  <sheetProtection/>
  <mergeCells count="13">
    <mergeCell ref="O2:O3"/>
    <mergeCell ref="P2:P3"/>
    <mergeCell ref="A1:P1"/>
    <mergeCell ref="I2:I3"/>
    <mergeCell ref="J2:M2"/>
    <mergeCell ref="N2:N3"/>
    <mergeCell ref="B2:B3"/>
    <mergeCell ref="D2:G2"/>
    <mergeCell ref="A2:A3"/>
    <mergeCell ref="C2:C3"/>
    <mergeCell ref="H2:H3"/>
    <mergeCell ref="A18:A36"/>
    <mergeCell ref="A4:A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2020-12-14T08:22:00Z</dcterms:created>
  <dcterms:modified xsi:type="dcterms:W3CDTF">2020-12-30T01:30:39Z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